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carto\UTILITÁRIOS TI\Compartilhamento\Tabelas de emolumentos atualizadas\2026\"/>
    </mc:Choice>
  </mc:AlternateContent>
  <xr:revisionPtr revIDLastSave="0" documentId="8_{54CFFBA0-DAC3-4070-B996-531CA3636C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odas_as_Atribuições" sheetId="1" r:id="rId1"/>
    <sheet name="DEL FIACO" sheetId="2" r:id="rId2"/>
  </sheets>
  <definedNames>
    <definedName name="_xlnm.Print_Area" localSheetId="0">Todas_as_Atribuições!$B$2:$J$472</definedName>
    <definedName name="Print_Area_0" localSheetId="0">Todas_as_Atribuições!$A$1:$N$500</definedName>
    <definedName name="Print_Area_0_0" localSheetId="0">Todas_as_Atribuições!$A$1:$N$500</definedName>
    <definedName name="Print_Area_0_0_0" localSheetId="0">Todas_as_Atribuições!$A$1:$N$500</definedName>
    <definedName name="Print_Area_0_0_0_0" localSheetId="0">Todas_as_Atribuições!$A$1:$N$500</definedName>
    <definedName name="Print_Area_0_0_0_0_0" localSheetId="0">Todas_as_Atribuições!$A$1:$N$500</definedName>
    <definedName name="Print_Area_0_0_0_0_0_0" localSheetId="0">Todas_as_Atribuições!$A$1:$N$500</definedName>
    <definedName name="Print_Titles_0_0" localSheetId="0">"[$'Todas as Atribuições'.$A$1:.$AMJ$10];[$'Todas as Atribuições'.$A$1:.$N$1048576]"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6" i="2" l="1"/>
  <c r="O406" i="2"/>
  <c r="N406" i="2"/>
  <c r="M406" i="2"/>
  <c r="L406" i="2"/>
  <c r="K406" i="2"/>
  <c r="Q406" i="2" s="1"/>
  <c r="P405" i="2"/>
  <c r="O405" i="2"/>
  <c r="N405" i="2"/>
  <c r="M405" i="2"/>
  <c r="L405" i="2"/>
  <c r="Q405" i="2" s="1"/>
  <c r="K405" i="2"/>
  <c r="Q404" i="2"/>
  <c r="P404" i="2"/>
  <c r="O404" i="2"/>
  <c r="N404" i="2"/>
  <c r="M404" i="2"/>
  <c r="L404" i="2"/>
  <c r="K404" i="2"/>
  <c r="P403" i="2"/>
  <c r="O403" i="2"/>
  <c r="N403" i="2"/>
  <c r="M403" i="2"/>
  <c r="L403" i="2"/>
  <c r="Q403" i="2" s="1"/>
  <c r="K403" i="2"/>
  <c r="P402" i="2"/>
  <c r="O402" i="2"/>
  <c r="N402" i="2"/>
  <c r="M402" i="2"/>
  <c r="L402" i="2"/>
  <c r="K402" i="2"/>
  <c r="Q402" i="2" s="1"/>
  <c r="P401" i="2"/>
  <c r="O401" i="2"/>
  <c r="N401" i="2"/>
  <c r="M401" i="2"/>
  <c r="L401" i="2"/>
  <c r="Q401" i="2" s="1"/>
  <c r="K401" i="2"/>
  <c r="P400" i="2"/>
  <c r="O400" i="2"/>
  <c r="N400" i="2"/>
  <c r="M400" i="2"/>
  <c r="L400" i="2"/>
  <c r="K400" i="2"/>
  <c r="Q400" i="2" s="1"/>
  <c r="P399" i="2"/>
  <c r="O399" i="2"/>
  <c r="N399" i="2"/>
  <c r="M399" i="2"/>
  <c r="L399" i="2"/>
  <c r="K399" i="2"/>
  <c r="Q399" i="2" s="1"/>
  <c r="P398" i="2"/>
  <c r="O398" i="2"/>
  <c r="N398" i="2"/>
  <c r="M398" i="2"/>
  <c r="L398" i="2"/>
  <c r="K398" i="2"/>
  <c r="Q398" i="2" s="1"/>
  <c r="P397" i="2"/>
  <c r="O397" i="2"/>
  <c r="N397" i="2"/>
  <c r="M397" i="2"/>
  <c r="L397" i="2"/>
  <c r="K397" i="2"/>
  <c r="Q397" i="2" s="1"/>
  <c r="Q396" i="2"/>
  <c r="P396" i="2"/>
  <c r="O396" i="2"/>
  <c r="N396" i="2"/>
  <c r="M396" i="2"/>
  <c r="L396" i="2"/>
  <c r="K396" i="2"/>
  <c r="P395" i="2"/>
  <c r="O395" i="2"/>
  <c r="N395" i="2"/>
  <c r="M395" i="2"/>
  <c r="L395" i="2"/>
  <c r="K395" i="2"/>
  <c r="Q395" i="2" s="1"/>
  <c r="P394" i="2"/>
  <c r="O394" i="2"/>
  <c r="N394" i="2"/>
  <c r="Q394" i="2" s="1"/>
  <c r="M394" i="2"/>
  <c r="L394" i="2"/>
  <c r="K394" i="2"/>
  <c r="P393" i="2"/>
  <c r="O393" i="2"/>
  <c r="N393" i="2"/>
  <c r="M393" i="2"/>
  <c r="L393" i="2"/>
  <c r="Q393" i="2" s="1"/>
  <c r="K393" i="2"/>
  <c r="P392" i="2"/>
  <c r="O392" i="2"/>
  <c r="N392" i="2"/>
  <c r="M392" i="2"/>
  <c r="L392" i="2"/>
  <c r="K392" i="2"/>
  <c r="Q392" i="2" s="1"/>
  <c r="P391" i="2"/>
  <c r="O391" i="2"/>
  <c r="N391" i="2"/>
  <c r="M391" i="2"/>
  <c r="L391" i="2"/>
  <c r="Q391" i="2" s="1"/>
  <c r="K391" i="2"/>
  <c r="P390" i="2"/>
  <c r="O390" i="2"/>
  <c r="N390" i="2"/>
  <c r="M390" i="2"/>
  <c r="L390" i="2"/>
  <c r="K390" i="2"/>
  <c r="Q390" i="2" s="1"/>
  <c r="P389" i="2"/>
  <c r="O389" i="2"/>
  <c r="N389" i="2"/>
  <c r="M389" i="2"/>
  <c r="L389" i="2"/>
  <c r="Q389" i="2" s="1"/>
  <c r="K389" i="2"/>
  <c r="P388" i="2"/>
  <c r="O388" i="2"/>
  <c r="N388" i="2"/>
  <c r="M388" i="2"/>
  <c r="L388" i="2"/>
  <c r="K388" i="2"/>
  <c r="Q388" i="2" s="1"/>
  <c r="P387" i="2"/>
  <c r="O387" i="2"/>
  <c r="N387" i="2"/>
  <c r="M387" i="2"/>
  <c r="L387" i="2"/>
  <c r="K387" i="2"/>
  <c r="Q387" i="2" s="1"/>
  <c r="P386" i="2"/>
  <c r="O386" i="2"/>
  <c r="N386" i="2"/>
  <c r="M386" i="2"/>
  <c r="L386" i="2"/>
  <c r="K386" i="2"/>
  <c r="Q386" i="2" s="1"/>
  <c r="P385" i="2"/>
  <c r="O385" i="2"/>
  <c r="N385" i="2"/>
  <c r="M385" i="2"/>
  <c r="L385" i="2"/>
  <c r="K385" i="2"/>
  <c r="Q385" i="2" s="1"/>
  <c r="Q384" i="2"/>
  <c r="P384" i="2"/>
  <c r="O384" i="2"/>
  <c r="N384" i="2"/>
  <c r="M384" i="2"/>
  <c r="L384" i="2"/>
  <c r="K384" i="2"/>
  <c r="P383" i="2"/>
  <c r="O383" i="2"/>
  <c r="N383" i="2"/>
  <c r="M383" i="2"/>
  <c r="L383" i="2"/>
  <c r="K383" i="2"/>
  <c r="Q383" i="2" s="1"/>
  <c r="P382" i="2"/>
  <c r="O382" i="2"/>
  <c r="N382" i="2"/>
  <c r="M382" i="2"/>
  <c r="L382" i="2"/>
  <c r="K382" i="2"/>
  <c r="Q382" i="2" s="1"/>
  <c r="P381" i="2"/>
  <c r="O381" i="2"/>
  <c r="N381" i="2"/>
  <c r="M381" i="2"/>
  <c r="L381" i="2"/>
  <c r="K381" i="2"/>
  <c r="Q381" i="2" s="1"/>
  <c r="Q380" i="2"/>
  <c r="P380" i="2"/>
  <c r="O380" i="2"/>
  <c r="N380" i="2"/>
  <c r="M380" i="2"/>
  <c r="L380" i="2"/>
  <c r="K380" i="2"/>
  <c r="P379" i="2"/>
  <c r="O379" i="2"/>
  <c r="N379" i="2"/>
  <c r="M379" i="2"/>
  <c r="L379" i="2"/>
  <c r="K379" i="2"/>
  <c r="Q379" i="2" s="1"/>
  <c r="P378" i="2"/>
  <c r="O378" i="2"/>
  <c r="N378" i="2"/>
  <c r="M378" i="2"/>
  <c r="L378" i="2"/>
  <c r="K378" i="2"/>
  <c r="Q378" i="2" s="1"/>
  <c r="P377" i="2"/>
  <c r="O377" i="2"/>
  <c r="N377" i="2"/>
  <c r="M377" i="2"/>
  <c r="L377" i="2"/>
  <c r="K377" i="2"/>
  <c r="Q377" i="2" s="1"/>
  <c r="P376" i="2"/>
  <c r="O376" i="2"/>
  <c r="N376" i="2"/>
  <c r="M376" i="2"/>
  <c r="L376" i="2"/>
  <c r="K376" i="2"/>
  <c r="Q376" i="2" s="1"/>
  <c r="P375" i="2"/>
  <c r="O375" i="2"/>
  <c r="N375" i="2"/>
  <c r="M375" i="2"/>
  <c r="L375" i="2"/>
  <c r="K375" i="2"/>
  <c r="Q375" i="2" s="1"/>
  <c r="P374" i="2"/>
  <c r="O374" i="2"/>
  <c r="N374" i="2"/>
  <c r="M374" i="2"/>
  <c r="L374" i="2"/>
  <c r="K374" i="2"/>
  <c r="Q374" i="2" s="1"/>
  <c r="P373" i="2"/>
  <c r="O373" i="2"/>
  <c r="N373" i="2"/>
  <c r="M373" i="2"/>
  <c r="L373" i="2"/>
  <c r="K373" i="2"/>
  <c r="Q373" i="2" s="1"/>
  <c r="Q372" i="2"/>
  <c r="P372" i="2"/>
  <c r="O372" i="2"/>
  <c r="N372" i="2"/>
  <c r="M372" i="2"/>
  <c r="L372" i="2"/>
  <c r="K372" i="2"/>
  <c r="P371" i="2"/>
  <c r="O371" i="2"/>
  <c r="N371" i="2"/>
  <c r="M371" i="2"/>
  <c r="L371" i="2"/>
  <c r="K371" i="2"/>
  <c r="Q371" i="2" s="1"/>
  <c r="P370" i="2"/>
  <c r="O370" i="2"/>
  <c r="N370" i="2"/>
  <c r="M370" i="2"/>
  <c r="L370" i="2"/>
  <c r="K370" i="2"/>
  <c r="Q370" i="2" s="1"/>
  <c r="P369" i="2"/>
  <c r="O369" i="2"/>
  <c r="N369" i="2"/>
  <c r="M369" i="2"/>
  <c r="L369" i="2"/>
  <c r="K369" i="2"/>
  <c r="Q369" i="2" s="1"/>
  <c r="P368" i="2"/>
  <c r="Q368" i="2" s="1"/>
  <c r="O368" i="2"/>
  <c r="N368" i="2"/>
  <c r="M368" i="2"/>
  <c r="L368" i="2"/>
  <c r="K368" i="2"/>
  <c r="P367" i="2"/>
  <c r="O367" i="2"/>
  <c r="N367" i="2"/>
  <c r="M367" i="2"/>
  <c r="L367" i="2"/>
  <c r="K367" i="2"/>
  <c r="Q367" i="2" s="1"/>
  <c r="P366" i="2"/>
  <c r="O366" i="2"/>
  <c r="N366" i="2"/>
  <c r="M366" i="2"/>
  <c r="L366" i="2"/>
  <c r="K366" i="2"/>
  <c r="Q366" i="2" s="1"/>
  <c r="P365" i="2"/>
  <c r="O365" i="2"/>
  <c r="N365" i="2"/>
  <c r="M365" i="2"/>
  <c r="L365" i="2"/>
  <c r="K365" i="2"/>
  <c r="Q365" i="2" s="1"/>
  <c r="P364" i="2"/>
  <c r="O364" i="2"/>
  <c r="N364" i="2"/>
  <c r="M364" i="2"/>
  <c r="L364" i="2"/>
  <c r="K364" i="2"/>
  <c r="Q364" i="2" s="1"/>
  <c r="P363" i="2"/>
  <c r="O363" i="2"/>
  <c r="N363" i="2"/>
  <c r="M363" i="2"/>
  <c r="L363" i="2"/>
  <c r="K363" i="2"/>
  <c r="Q363" i="2" s="1"/>
  <c r="P362" i="2"/>
  <c r="O362" i="2"/>
  <c r="N362" i="2"/>
  <c r="M362" i="2"/>
  <c r="L362" i="2"/>
  <c r="K362" i="2"/>
  <c r="Q362" i="2" s="1"/>
  <c r="P361" i="2"/>
  <c r="O361" i="2"/>
  <c r="N361" i="2"/>
  <c r="M361" i="2"/>
  <c r="L361" i="2"/>
  <c r="K361" i="2"/>
  <c r="Q361" i="2" s="1"/>
  <c r="Q360" i="2"/>
  <c r="P360" i="2"/>
  <c r="O360" i="2"/>
  <c r="N360" i="2"/>
  <c r="M360" i="2"/>
  <c r="L360" i="2"/>
  <c r="K360" i="2"/>
  <c r="P359" i="2"/>
  <c r="O359" i="2"/>
  <c r="N359" i="2"/>
  <c r="M359" i="2"/>
  <c r="L359" i="2"/>
  <c r="Q359" i="2" s="1"/>
  <c r="K359" i="2"/>
  <c r="P358" i="2"/>
  <c r="O358" i="2"/>
  <c r="N358" i="2"/>
  <c r="M358" i="2"/>
  <c r="L358" i="2"/>
  <c r="K358" i="2"/>
  <c r="Q358" i="2" s="1"/>
  <c r="P357" i="2"/>
  <c r="O357" i="2"/>
  <c r="N357" i="2"/>
  <c r="Q357" i="2" s="1"/>
  <c r="M357" i="2"/>
  <c r="L357" i="2"/>
  <c r="K357" i="2"/>
  <c r="Q356" i="2"/>
  <c r="P356" i="2"/>
  <c r="O356" i="2"/>
  <c r="N356" i="2"/>
  <c r="M356" i="2"/>
  <c r="L356" i="2"/>
  <c r="K356" i="2"/>
  <c r="P355" i="2"/>
  <c r="O355" i="2"/>
  <c r="N355" i="2"/>
  <c r="M355" i="2"/>
  <c r="L355" i="2"/>
  <c r="K355" i="2"/>
  <c r="Q355" i="2" s="1"/>
  <c r="P354" i="2"/>
  <c r="O354" i="2"/>
  <c r="N354" i="2"/>
  <c r="M354" i="2"/>
  <c r="L354" i="2"/>
  <c r="K354" i="2"/>
  <c r="Q354" i="2" s="1"/>
  <c r="P353" i="2"/>
  <c r="O353" i="2"/>
  <c r="N353" i="2"/>
  <c r="M353" i="2"/>
  <c r="L353" i="2"/>
  <c r="K353" i="2"/>
  <c r="Q353" i="2" s="1"/>
  <c r="P352" i="2"/>
  <c r="O352" i="2"/>
  <c r="N352" i="2"/>
  <c r="M352" i="2"/>
  <c r="Q352" i="2" s="1"/>
  <c r="L352" i="2"/>
  <c r="K352" i="2"/>
  <c r="P351" i="2"/>
  <c r="O351" i="2"/>
  <c r="N351" i="2"/>
  <c r="M351" i="2"/>
  <c r="L351" i="2"/>
  <c r="K351" i="2"/>
  <c r="Q351" i="2" s="1"/>
  <c r="P350" i="2"/>
  <c r="O350" i="2"/>
  <c r="N350" i="2"/>
  <c r="M350" i="2"/>
  <c r="L350" i="2"/>
  <c r="K350" i="2"/>
  <c r="Q350" i="2" s="1"/>
  <c r="P349" i="2"/>
  <c r="O349" i="2"/>
  <c r="N349" i="2"/>
  <c r="M349" i="2"/>
  <c r="L349" i="2"/>
  <c r="K349" i="2"/>
  <c r="Q349" i="2" s="1"/>
  <c r="Q348" i="2"/>
  <c r="P348" i="2"/>
  <c r="O348" i="2"/>
  <c r="N348" i="2"/>
  <c r="M348" i="2"/>
  <c r="L348" i="2"/>
  <c r="K348" i="2"/>
  <c r="P347" i="2"/>
  <c r="O347" i="2"/>
  <c r="N347" i="2"/>
  <c r="M347" i="2"/>
  <c r="L347" i="2"/>
  <c r="K347" i="2"/>
  <c r="Q347" i="2" s="1"/>
  <c r="P346" i="2"/>
  <c r="O346" i="2"/>
  <c r="N346" i="2"/>
  <c r="M346" i="2"/>
  <c r="L346" i="2"/>
  <c r="K346" i="2"/>
  <c r="Q346" i="2" s="1"/>
  <c r="P345" i="2"/>
  <c r="O345" i="2"/>
  <c r="N345" i="2"/>
  <c r="M345" i="2"/>
  <c r="L345" i="2"/>
  <c r="K345" i="2"/>
  <c r="Q345" i="2" s="1"/>
  <c r="Q344" i="2"/>
  <c r="P344" i="2"/>
  <c r="O344" i="2"/>
  <c r="N344" i="2"/>
  <c r="M344" i="2"/>
  <c r="L344" i="2"/>
  <c r="K344" i="2"/>
  <c r="P343" i="2"/>
  <c r="O343" i="2"/>
  <c r="N343" i="2"/>
  <c r="M343" i="2"/>
  <c r="L343" i="2"/>
  <c r="K343" i="2"/>
  <c r="Q343" i="2" s="1"/>
  <c r="P342" i="2"/>
  <c r="O342" i="2"/>
  <c r="N342" i="2"/>
  <c r="M342" i="2"/>
  <c r="L342" i="2"/>
  <c r="K342" i="2"/>
  <c r="Q342" i="2" s="1"/>
  <c r="P341" i="2"/>
  <c r="O341" i="2"/>
  <c r="N341" i="2"/>
  <c r="M341" i="2"/>
  <c r="L341" i="2"/>
  <c r="K341" i="2"/>
  <c r="Q341" i="2" s="1"/>
  <c r="P340" i="2"/>
  <c r="O340" i="2"/>
  <c r="N340" i="2"/>
  <c r="M340" i="2"/>
  <c r="L340" i="2"/>
  <c r="K340" i="2"/>
  <c r="Q340" i="2" s="1"/>
  <c r="P339" i="2"/>
  <c r="O339" i="2"/>
  <c r="N339" i="2"/>
  <c r="M339" i="2"/>
  <c r="L339" i="2"/>
  <c r="K339" i="2"/>
  <c r="Q339" i="2" s="1"/>
  <c r="P338" i="2"/>
  <c r="O338" i="2"/>
  <c r="N338" i="2"/>
  <c r="M338" i="2"/>
  <c r="L338" i="2"/>
  <c r="K338" i="2"/>
  <c r="Q338" i="2" s="1"/>
  <c r="P337" i="2"/>
  <c r="O337" i="2"/>
  <c r="N337" i="2"/>
  <c r="M337" i="2"/>
  <c r="L337" i="2"/>
  <c r="K337" i="2"/>
  <c r="Q337" i="2" s="1"/>
  <c r="Q336" i="2"/>
  <c r="P336" i="2"/>
  <c r="O336" i="2"/>
  <c r="N336" i="2"/>
  <c r="M336" i="2"/>
  <c r="L336" i="2"/>
  <c r="K336" i="2"/>
  <c r="P335" i="2"/>
  <c r="O335" i="2"/>
  <c r="N335" i="2"/>
  <c r="M335" i="2"/>
  <c r="L335" i="2"/>
  <c r="K335" i="2"/>
  <c r="Q335" i="2" s="1"/>
  <c r="P334" i="2"/>
  <c r="O334" i="2"/>
  <c r="N334" i="2"/>
  <c r="M334" i="2"/>
  <c r="L334" i="2"/>
  <c r="K334" i="2"/>
  <c r="Q334" i="2" s="1"/>
  <c r="P333" i="2"/>
  <c r="O333" i="2"/>
  <c r="N333" i="2"/>
  <c r="M333" i="2"/>
  <c r="L333" i="2"/>
  <c r="K333" i="2"/>
  <c r="Q333" i="2" s="1"/>
  <c r="Q332" i="2"/>
  <c r="P332" i="2"/>
  <c r="O332" i="2"/>
  <c r="N332" i="2"/>
  <c r="M332" i="2"/>
  <c r="L332" i="2"/>
  <c r="K332" i="2"/>
  <c r="P331" i="2"/>
  <c r="O331" i="2"/>
  <c r="N331" i="2"/>
  <c r="M331" i="2"/>
  <c r="L331" i="2"/>
  <c r="K331" i="2"/>
  <c r="Q331" i="2" s="1"/>
  <c r="P330" i="2"/>
  <c r="O330" i="2"/>
  <c r="N330" i="2"/>
  <c r="M330" i="2"/>
  <c r="L330" i="2"/>
  <c r="K330" i="2"/>
  <c r="Q330" i="2" s="1"/>
  <c r="P329" i="2"/>
  <c r="O329" i="2"/>
  <c r="N329" i="2"/>
  <c r="M329" i="2"/>
  <c r="L329" i="2"/>
  <c r="K329" i="2"/>
  <c r="Q329" i="2" s="1"/>
  <c r="P328" i="2"/>
  <c r="O328" i="2"/>
  <c r="N328" i="2"/>
  <c r="M328" i="2"/>
  <c r="L328" i="2"/>
  <c r="Q328" i="2" s="1"/>
  <c r="K328" i="2"/>
  <c r="P327" i="2"/>
  <c r="O327" i="2"/>
  <c r="N327" i="2"/>
  <c r="M327" i="2"/>
  <c r="L327" i="2"/>
  <c r="K327" i="2"/>
  <c r="Q327" i="2" s="1"/>
  <c r="P326" i="2"/>
  <c r="O326" i="2"/>
  <c r="N326" i="2"/>
  <c r="M326" i="2"/>
  <c r="L326" i="2"/>
  <c r="K326" i="2"/>
  <c r="Q326" i="2" s="1"/>
  <c r="P325" i="2"/>
  <c r="O325" i="2"/>
  <c r="N325" i="2"/>
  <c r="M325" i="2"/>
  <c r="L325" i="2"/>
  <c r="K325" i="2"/>
  <c r="Q325" i="2" s="1"/>
  <c r="Q324" i="2"/>
  <c r="P324" i="2"/>
  <c r="O324" i="2"/>
  <c r="N324" i="2"/>
  <c r="M324" i="2"/>
  <c r="L324" i="2"/>
  <c r="K324" i="2"/>
  <c r="P323" i="2"/>
  <c r="O323" i="2"/>
  <c r="N323" i="2"/>
  <c r="M323" i="2"/>
  <c r="L323" i="2"/>
  <c r="K323" i="2"/>
  <c r="Q323" i="2" s="1"/>
  <c r="P322" i="2"/>
  <c r="O322" i="2"/>
  <c r="N322" i="2"/>
  <c r="M322" i="2"/>
  <c r="L322" i="2"/>
  <c r="K322" i="2"/>
  <c r="Q322" i="2" s="1"/>
  <c r="P321" i="2"/>
  <c r="O321" i="2"/>
  <c r="N321" i="2"/>
  <c r="M321" i="2"/>
  <c r="L321" i="2"/>
  <c r="K321" i="2"/>
  <c r="Q321" i="2" s="1"/>
  <c r="Q320" i="2"/>
  <c r="P320" i="2"/>
  <c r="O320" i="2"/>
  <c r="N320" i="2"/>
  <c r="M320" i="2"/>
  <c r="L320" i="2"/>
  <c r="K320" i="2"/>
  <c r="P319" i="2"/>
  <c r="O319" i="2"/>
  <c r="N319" i="2"/>
  <c r="M319" i="2"/>
  <c r="L319" i="2"/>
  <c r="K319" i="2"/>
  <c r="Q319" i="2" s="1"/>
  <c r="P318" i="2"/>
  <c r="O318" i="2"/>
  <c r="N318" i="2"/>
  <c r="M318" i="2"/>
  <c r="L318" i="2"/>
  <c r="K318" i="2"/>
  <c r="Q318" i="2" s="1"/>
  <c r="P317" i="2"/>
  <c r="O317" i="2"/>
  <c r="N317" i="2"/>
  <c r="M317" i="2"/>
  <c r="L317" i="2"/>
  <c r="K317" i="2"/>
  <c r="Q317" i="2" s="1"/>
  <c r="P316" i="2"/>
  <c r="O316" i="2"/>
  <c r="N316" i="2"/>
  <c r="M316" i="2"/>
  <c r="L316" i="2"/>
  <c r="Q316" i="2" s="1"/>
  <c r="K316" i="2"/>
  <c r="P315" i="2"/>
  <c r="O315" i="2"/>
  <c r="N315" i="2"/>
  <c r="M315" i="2"/>
  <c r="L315" i="2"/>
  <c r="K315" i="2"/>
  <c r="Q315" i="2" s="1"/>
  <c r="P314" i="2"/>
  <c r="O314" i="2"/>
  <c r="N314" i="2"/>
  <c r="M314" i="2"/>
  <c r="L314" i="2"/>
  <c r="K314" i="2"/>
  <c r="Q314" i="2" s="1"/>
  <c r="P313" i="2"/>
  <c r="O313" i="2"/>
  <c r="N313" i="2"/>
  <c r="M313" i="2"/>
  <c r="L313" i="2"/>
  <c r="K313" i="2"/>
  <c r="Q313" i="2" s="1"/>
  <c r="Q312" i="2"/>
  <c r="P312" i="2"/>
  <c r="O312" i="2"/>
  <c r="N312" i="2"/>
  <c r="M312" i="2"/>
  <c r="L312" i="2"/>
  <c r="K312" i="2"/>
  <c r="P311" i="2"/>
  <c r="O311" i="2"/>
  <c r="N311" i="2"/>
  <c r="M311" i="2"/>
  <c r="L311" i="2"/>
  <c r="Q311" i="2" s="1"/>
  <c r="K311" i="2"/>
  <c r="P310" i="2"/>
  <c r="O310" i="2"/>
  <c r="N310" i="2"/>
  <c r="M310" i="2"/>
  <c r="L310" i="2"/>
  <c r="K310" i="2"/>
  <c r="Q310" i="2" s="1"/>
  <c r="P309" i="2"/>
  <c r="O309" i="2"/>
  <c r="N309" i="2"/>
  <c r="Q309" i="2" s="1"/>
  <c r="M309" i="2"/>
  <c r="L309" i="2"/>
  <c r="K309" i="2"/>
  <c r="Q308" i="2"/>
  <c r="P308" i="2"/>
  <c r="O308" i="2"/>
  <c r="N308" i="2"/>
  <c r="M308" i="2"/>
  <c r="L308" i="2"/>
  <c r="K308" i="2"/>
  <c r="P307" i="2"/>
  <c r="O307" i="2"/>
  <c r="N307" i="2"/>
  <c r="M307" i="2"/>
  <c r="L307" i="2"/>
  <c r="K307" i="2"/>
  <c r="Q307" i="2" s="1"/>
  <c r="P306" i="2"/>
  <c r="O306" i="2"/>
  <c r="N306" i="2"/>
  <c r="M306" i="2"/>
  <c r="L306" i="2"/>
  <c r="K306" i="2"/>
  <c r="Q306" i="2" s="1"/>
  <c r="P305" i="2"/>
  <c r="O305" i="2"/>
  <c r="N305" i="2"/>
  <c r="M305" i="2"/>
  <c r="L305" i="2"/>
  <c r="K305" i="2"/>
  <c r="Q305" i="2" s="1"/>
  <c r="P304" i="2"/>
  <c r="O304" i="2"/>
  <c r="N304" i="2"/>
  <c r="M304" i="2"/>
  <c r="L304" i="2"/>
  <c r="K304" i="2"/>
  <c r="Q304" i="2" s="1"/>
  <c r="P303" i="2"/>
  <c r="O303" i="2"/>
  <c r="N303" i="2"/>
  <c r="M303" i="2"/>
  <c r="L303" i="2"/>
  <c r="K303" i="2"/>
  <c r="Q303" i="2" s="1"/>
  <c r="P302" i="2"/>
  <c r="O302" i="2"/>
  <c r="N302" i="2"/>
  <c r="M302" i="2"/>
  <c r="L302" i="2"/>
  <c r="K302" i="2"/>
  <c r="Q302" i="2" s="1"/>
  <c r="P301" i="2"/>
  <c r="O301" i="2"/>
  <c r="N301" i="2"/>
  <c r="M301" i="2"/>
  <c r="L301" i="2"/>
  <c r="K301" i="2"/>
  <c r="Q301" i="2" s="1"/>
  <c r="Q300" i="2"/>
  <c r="P300" i="2"/>
  <c r="O300" i="2"/>
  <c r="N300" i="2"/>
  <c r="M300" i="2"/>
  <c r="L300" i="2"/>
  <c r="K300" i="2"/>
  <c r="P299" i="2"/>
  <c r="O299" i="2"/>
  <c r="N299" i="2"/>
  <c r="M299" i="2"/>
  <c r="L299" i="2"/>
  <c r="K299" i="2"/>
  <c r="Q299" i="2" s="1"/>
  <c r="P298" i="2"/>
  <c r="O298" i="2"/>
  <c r="N298" i="2"/>
  <c r="M298" i="2"/>
  <c r="L298" i="2"/>
  <c r="K298" i="2"/>
  <c r="Q298" i="2" s="1"/>
  <c r="P297" i="2"/>
  <c r="O297" i="2"/>
  <c r="N297" i="2"/>
  <c r="M297" i="2"/>
  <c r="L297" i="2"/>
  <c r="K297" i="2"/>
  <c r="Q297" i="2" s="1"/>
  <c r="Q296" i="2"/>
  <c r="P296" i="2"/>
  <c r="O296" i="2"/>
  <c r="N296" i="2"/>
  <c r="M296" i="2"/>
  <c r="L296" i="2"/>
  <c r="K296" i="2"/>
  <c r="P295" i="2"/>
  <c r="O295" i="2"/>
  <c r="N295" i="2"/>
  <c r="M295" i="2"/>
  <c r="L295" i="2"/>
  <c r="K295" i="2"/>
  <c r="Q295" i="2" s="1"/>
  <c r="P294" i="2"/>
  <c r="O294" i="2"/>
  <c r="N294" i="2"/>
  <c r="M294" i="2"/>
  <c r="L294" i="2"/>
  <c r="K294" i="2"/>
  <c r="Q294" i="2" s="1"/>
  <c r="P293" i="2"/>
  <c r="O293" i="2"/>
  <c r="N293" i="2"/>
  <c r="M293" i="2"/>
  <c r="L293" i="2"/>
  <c r="K293" i="2"/>
  <c r="Q293" i="2" s="1"/>
  <c r="P292" i="2"/>
  <c r="O292" i="2"/>
  <c r="N292" i="2"/>
  <c r="M292" i="2"/>
  <c r="L292" i="2"/>
  <c r="K292" i="2"/>
  <c r="Q292" i="2" s="1"/>
  <c r="P291" i="2"/>
  <c r="O291" i="2"/>
  <c r="N291" i="2"/>
  <c r="M291" i="2"/>
  <c r="L291" i="2"/>
  <c r="K291" i="2"/>
  <c r="Q291" i="2" s="1"/>
  <c r="P290" i="2"/>
  <c r="O290" i="2"/>
  <c r="N290" i="2"/>
  <c r="M290" i="2"/>
  <c r="L290" i="2"/>
  <c r="K290" i="2"/>
  <c r="Q290" i="2" s="1"/>
  <c r="P289" i="2"/>
  <c r="O289" i="2"/>
  <c r="N289" i="2"/>
  <c r="M289" i="2"/>
  <c r="L289" i="2"/>
  <c r="K289" i="2"/>
  <c r="Q289" i="2" s="1"/>
  <c r="Q288" i="2"/>
  <c r="P288" i="2"/>
  <c r="O288" i="2"/>
  <c r="N288" i="2"/>
  <c r="M288" i="2"/>
  <c r="L288" i="2"/>
  <c r="K288" i="2"/>
  <c r="P287" i="2"/>
  <c r="O287" i="2"/>
  <c r="N287" i="2"/>
  <c r="M287" i="2"/>
  <c r="L287" i="2"/>
  <c r="K287" i="2"/>
  <c r="P286" i="2"/>
  <c r="O286" i="2"/>
  <c r="N286" i="2"/>
  <c r="M286" i="2"/>
  <c r="L286" i="2"/>
  <c r="Q286" i="2" s="1"/>
  <c r="K286" i="2"/>
  <c r="P285" i="2"/>
  <c r="O285" i="2"/>
  <c r="N285" i="2"/>
  <c r="M285" i="2"/>
  <c r="L285" i="2"/>
  <c r="K285" i="2"/>
  <c r="Q285" i="2" s="1"/>
  <c r="Q284" i="2"/>
  <c r="P284" i="2"/>
  <c r="O284" i="2"/>
  <c r="N284" i="2"/>
  <c r="M284" i="2"/>
  <c r="L284" i="2"/>
  <c r="K284" i="2"/>
  <c r="P283" i="2"/>
  <c r="O283" i="2"/>
  <c r="N283" i="2"/>
  <c r="M283" i="2"/>
  <c r="L283" i="2"/>
  <c r="K283" i="2"/>
  <c r="Q283" i="2" s="1"/>
  <c r="P282" i="2"/>
  <c r="O282" i="2"/>
  <c r="N282" i="2"/>
  <c r="M282" i="2"/>
  <c r="L282" i="2"/>
  <c r="K282" i="2"/>
  <c r="Q282" i="2" s="1"/>
  <c r="P281" i="2"/>
  <c r="O281" i="2"/>
  <c r="N281" i="2"/>
  <c r="M281" i="2"/>
  <c r="L281" i="2"/>
  <c r="K281" i="2"/>
  <c r="Q281" i="2" s="1"/>
  <c r="P280" i="2"/>
  <c r="O280" i="2"/>
  <c r="N280" i="2"/>
  <c r="M280" i="2"/>
  <c r="L280" i="2"/>
  <c r="K280" i="2"/>
  <c r="Q280" i="2" s="1"/>
  <c r="P279" i="2"/>
  <c r="O279" i="2"/>
  <c r="N279" i="2"/>
  <c r="M279" i="2"/>
  <c r="L279" i="2"/>
  <c r="K279" i="2"/>
  <c r="Q279" i="2" s="1"/>
  <c r="P278" i="2"/>
  <c r="O278" i="2"/>
  <c r="N278" i="2"/>
  <c r="M278" i="2"/>
  <c r="L278" i="2"/>
  <c r="K278" i="2"/>
  <c r="Q278" i="2" s="1"/>
  <c r="P277" i="2"/>
  <c r="O277" i="2"/>
  <c r="N277" i="2"/>
  <c r="M277" i="2"/>
  <c r="L277" i="2"/>
  <c r="K277" i="2"/>
  <c r="Q277" i="2" s="1"/>
  <c r="Q276" i="2"/>
  <c r="P276" i="2"/>
  <c r="O276" i="2"/>
  <c r="N276" i="2"/>
  <c r="M276" i="2"/>
  <c r="L276" i="2"/>
  <c r="K276" i="2"/>
  <c r="P275" i="2"/>
  <c r="O275" i="2"/>
  <c r="N275" i="2"/>
  <c r="M275" i="2"/>
  <c r="L275" i="2"/>
  <c r="K275" i="2"/>
  <c r="Q275" i="2" s="1"/>
  <c r="P274" i="2"/>
  <c r="O274" i="2"/>
  <c r="N274" i="2"/>
  <c r="M274" i="2"/>
  <c r="L274" i="2"/>
  <c r="K274" i="2"/>
  <c r="Q274" i="2" s="1"/>
  <c r="P273" i="2"/>
  <c r="O273" i="2"/>
  <c r="N273" i="2"/>
  <c r="M273" i="2"/>
  <c r="L273" i="2"/>
  <c r="K273" i="2"/>
  <c r="Q273" i="2" s="1"/>
  <c r="Q272" i="2"/>
  <c r="P272" i="2"/>
  <c r="O272" i="2"/>
  <c r="N272" i="2"/>
  <c r="M272" i="2"/>
  <c r="L272" i="2"/>
  <c r="K272" i="2"/>
  <c r="P271" i="2"/>
  <c r="O271" i="2"/>
  <c r="N271" i="2"/>
  <c r="M271" i="2"/>
  <c r="L271" i="2"/>
  <c r="K271" i="2"/>
  <c r="Q271" i="2" s="1"/>
  <c r="P1774" i="1"/>
  <c r="M1774" i="1"/>
  <c r="I1774" i="1"/>
  <c r="S1773" i="1"/>
  <c r="P1773" i="1"/>
  <c r="K1773" i="1"/>
  <c r="I1773" i="1"/>
  <c r="O1773" i="1" s="1"/>
  <c r="S1772" i="1"/>
  <c r="N1772" i="1"/>
  <c r="K1772" i="1"/>
  <c r="I1772" i="1"/>
  <c r="R1772" i="1" s="1"/>
  <c r="Q1771" i="1"/>
  <c r="N1771" i="1"/>
  <c r="M1771" i="1"/>
  <c r="I1771" i="1"/>
  <c r="Q1770" i="1"/>
  <c r="L1770" i="1"/>
  <c r="I1770" i="1"/>
  <c r="P1770" i="1" s="1"/>
  <c r="S1769" i="1"/>
  <c r="P1769" i="1"/>
  <c r="O1769" i="1"/>
  <c r="N1769" i="1"/>
  <c r="M1769" i="1"/>
  <c r="L1769" i="1"/>
  <c r="K1769" i="1"/>
  <c r="I1769" i="1"/>
  <c r="R1769" i="1" s="1"/>
  <c r="I1768" i="1"/>
  <c r="R1767" i="1"/>
  <c r="M1767" i="1"/>
  <c r="I1767" i="1"/>
  <c r="P1766" i="1"/>
  <c r="O1766" i="1"/>
  <c r="N1766" i="1"/>
  <c r="M1766" i="1"/>
  <c r="I1766" i="1"/>
  <c r="S1765" i="1"/>
  <c r="P1765" i="1"/>
  <c r="K1765" i="1"/>
  <c r="I1765" i="1"/>
  <c r="O1765" i="1" s="1"/>
  <c r="S1764" i="1"/>
  <c r="N1764" i="1"/>
  <c r="M1764" i="1"/>
  <c r="L1764" i="1"/>
  <c r="K1764" i="1"/>
  <c r="I1764" i="1"/>
  <c r="R1764" i="1" s="1"/>
  <c r="Q1763" i="1"/>
  <c r="N1763" i="1"/>
  <c r="I1763" i="1"/>
  <c r="M1763" i="1" s="1"/>
  <c r="Q1762" i="1"/>
  <c r="L1762" i="1"/>
  <c r="I1762" i="1"/>
  <c r="P1762" i="1" s="1"/>
  <c r="P1761" i="1"/>
  <c r="O1761" i="1"/>
  <c r="M1761" i="1"/>
  <c r="L1761" i="1"/>
  <c r="I1761" i="1"/>
  <c r="S1761" i="1" s="1"/>
  <c r="S1760" i="1"/>
  <c r="R1760" i="1"/>
  <c r="Q1760" i="1"/>
  <c r="P1760" i="1"/>
  <c r="O1760" i="1"/>
  <c r="N1760" i="1"/>
  <c r="M1760" i="1"/>
  <c r="L1760" i="1"/>
  <c r="K1760" i="1"/>
  <c r="S1750" i="1"/>
  <c r="R1750" i="1"/>
  <c r="Q1750" i="1"/>
  <c r="P1750" i="1"/>
  <c r="O1750" i="1"/>
  <c r="N1750" i="1"/>
  <c r="M1750" i="1"/>
  <c r="L1750" i="1"/>
  <c r="T1750" i="1" s="1"/>
  <c r="K1750" i="1"/>
  <c r="S1749" i="1"/>
  <c r="R1749" i="1"/>
  <c r="Q1749" i="1"/>
  <c r="P1749" i="1"/>
  <c r="O1749" i="1"/>
  <c r="N1749" i="1"/>
  <c r="M1749" i="1"/>
  <c r="L1749" i="1"/>
  <c r="K1749" i="1"/>
  <c r="S1748" i="1"/>
  <c r="R1748" i="1"/>
  <c r="Q1748" i="1"/>
  <c r="P1748" i="1"/>
  <c r="O1748" i="1"/>
  <c r="N1748" i="1"/>
  <c r="M1748" i="1"/>
  <c r="L1748" i="1"/>
  <c r="K1748" i="1"/>
  <c r="S1747" i="1"/>
  <c r="R1747" i="1"/>
  <c r="Q1747" i="1"/>
  <c r="P1747" i="1"/>
  <c r="O1747" i="1"/>
  <c r="N1747" i="1"/>
  <c r="M1747" i="1"/>
  <c r="L1747" i="1"/>
  <c r="K1747" i="1"/>
  <c r="S1746" i="1"/>
  <c r="R1746" i="1"/>
  <c r="Q1746" i="1"/>
  <c r="P1746" i="1"/>
  <c r="O1746" i="1"/>
  <c r="N1746" i="1"/>
  <c r="M1746" i="1"/>
  <c r="L1746" i="1"/>
  <c r="T1746" i="1" s="1"/>
  <c r="K1746" i="1"/>
  <c r="S1745" i="1"/>
  <c r="R1745" i="1"/>
  <c r="Q1745" i="1"/>
  <c r="P1745" i="1"/>
  <c r="O1745" i="1"/>
  <c r="N1745" i="1"/>
  <c r="M1745" i="1"/>
  <c r="L1745" i="1"/>
  <c r="K1745" i="1"/>
  <c r="T1745" i="1" s="1"/>
  <c r="S1744" i="1"/>
  <c r="R1744" i="1"/>
  <c r="Q1744" i="1"/>
  <c r="P1744" i="1"/>
  <c r="O1744" i="1"/>
  <c r="N1744" i="1"/>
  <c r="M1744" i="1"/>
  <c r="L1744" i="1"/>
  <c r="K1744" i="1"/>
  <c r="T1744" i="1" s="1"/>
  <c r="S1743" i="1"/>
  <c r="R1743" i="1"/>
  <c r="Q1743" i="1"/>
  <c r="P1743" i="1"/>
  <c r="O1743" i="1"/>
  <c r="N1743" i="1"/>
  <c r="M1743" i="1"/>
  <c r="L1743" i="1"/>
  <c r="K1743" i="1"/>
  <c r="T1743" i="1" s="1"/>
  <c r="S1742" i="1"/>
  <c r="R1742" i="1"/>
  <c r="Q1742" i="1"/>
  <c r="P1742" i="1"/>
  <c r="O1742" i="1"/>
  <c r="N1742" i="1"/>
  <c r="M1742" i="1"/>
  <c r="L1742" i="1"/>
  <c r="T1742" i="1" s="1"/>
  <c r="K1742" i="1"/>
  <c r="S1741" i="1"/>
  <c r="R1741" i="1"/>
  <c r="Q1741" i="1"/>
  <c r="P1741" i="1"/>
  <c r="O1741" i="1"/>
  <c r="N1741" i="1"/>
  <c r="M1741" i="1"/>
  <c r="L1741" i="1"/>
  <c r="K1741" i="1"/>
  <c r="T1741" i="1" s="1"/>
  <c r="S1740" i="1"/>
  <c r="R1740" i="1"/>
  <c r="Q1740" i="1"/>
  <c r="P1740" i="1"/>
  <c r="O1740" i="1"/>
  <c r="N1740" i="1"/>
  <c r="M1740" i="1"/>
  <c r="L1740" i="1"/>
  <c r="K1740" i="1"/>
  <c r="S1739" i="1"/>
  <c r="R1739" i="1"/>
  <c r="Q1739" i="1"/>
  <c r="P1739" i="1"/>
  <c r="O1739" i="1"/>
  <c r="N1739" i="1"/>
  <c r="M1739" i="1"/>
  <c r="L1739" i="1"/>
  <c r="K1739" i="1"/>
  <c r="S1738" i="1"/>
  <c r="R1738" i="1"/>
  <c r="Q1738" i="1"/>
  <c r="P1738" i="1"/>
  <c r="O1738" i="1"/>
  <c r="N1738" i="1"/>
  <c r="M1738" i="1"/>
  <c r="L1738" i="1"/>
  <c r="T1738" i="1" s="1"/>
  <c r="K1738" i="1"/>
  <c r="S1737" i="1"/>
  <c r="R1737" i="1"/>
  <c r="Q1737" i="1"/>
  <c r="P1737" i="1"/>
  <c r="O1737" i="1"/>
  <c r="N1737" i="1"/>
  <c r="M1737" i="1"/>
  <c r="L1737" i="1"/>
  <c r="K1737" i="1"/>
  <c r="T1737" i="1" s="1"/>
  <c r="S1736" i="1"/>
  <c r="R1736" i="1"/>
  <c r="Q1736" i="1"/>
  <c r="P1736" i="1"/>
  <c r="O1736" i="1"/>
  <c r="N1736" i="1"/>
  <c r="M1736" i="1"/>
  <c r="L1736" i="1"/>
  <c r="K1736" i="1"/>
  <c r="S1726" i="1"/>
  <c r="R1726" i="1"/>
  <c r="Q1726" i="1"/>
  <c r="P1726" i="1"/>
  <c r="O1726" i="1"/>
  <c r="N1726" i="1"/>
  <c r="M1726" i="1"/>
  <c r="L1726" i="1"/>
  <c r="K1726" i="1"/>
  <c r="S1725" i="1"/>
  <c r="R1725" i="1"/>
  <c r="Q1725" i="1"/>
  <c r="P1725" i="1"/>
  <c r="O1725" i="1"/>
  <c r="N1725" i="1"/>
  <c r="M1725" i="1"/>
  <c r="L1725" i="1"/>
  <c r="K1725" i="1"/>
  <c r="S1724" i="1"/>
  <c r="R1724" i="1"/>
  <c r="Q1724" i="1"/>
  <c r="P1724" i="1"/>
  <c r="O1724" i="1"/>
  <c r="N1724" i="1"/>
  <c r="M1724" i="1"/>
  <c r="L1724" i="1"/>
  <c r="K1724" i="1"/>
  <c r="T1724" i="1" s="1"/>
  <c r="S1723" i="1"/>
  <c r="R1723" i="1"/>
  <c r="Q1723" i="1"/>
  <c r="P1723" i="1"/>
  <c r="O1723" i="1"/>
  <c r="N1723" i="1"/>
  <c r="M1723" i="1"/>
  <c r="L1723" i="1"/>
  <c r="K1723" i="1"/>
  <c r="T1723" i="1" s="1"/>
  <c r="S1722" i="1"/>
  <c r="R1722" i="1"/>
  <c r="Q1722" i="1"/>
  <c r="P1722" i="1"/>
  <c r="O1722" i="1"/>
  <c r="N1722" i="1"/>
  <c r="M1722" i="1"/>
  <c r="L1722" i="1"/>
  <c r="K1722" i="1"/>
  <c r="T1722" i="1" s="1"/>
  <c r="S1721" i="1"/>
  <c r="R1721" i="1"/>
  <c r="Q1721" i="1"/>
  <c r="P1721" i="1"/>
  <c r="O1721" i="1"/>
  <c r="N1721" i="1"/>
  <c r="M1721" i="1"/>
  <c r="L1721" i="1"/>
  <c r="T1721" i="1" s="1"/>
  <c r="K1721" i="1"/>
  <c r="S1720" i="1"/>
  <c r="N1720" i="1"/>
  <c r="K1720" i="1"/>
  <c r="I1720" i="1"/>
  <c r="R1720" i="1" s="1"/>
  <c r="Q1719" i="1"/>
  <c r="N1719" i="1"/>
  <c r="I1719" i="1"/>
  <c r="M1719" i="1" s="1"/>
  <c r="Q1718" i="1"/>
  <c r="L1718" i="1"/>
  <c r="I1718" i="1"/>
  <c r="P1718" i="1" s="1"/>
  <c r="O1717" i="1"/>
  <c r="M1717" i="1"/>
  <c r="L1717" i="1"/>
  <c r="I1717" i="1"/>
  <c r="S1717" i="1" s="1"/>
  <c r="O1716" i="1"/>
  <c r="I1716" i="1"/>
  <c r="M1715" i="1"/>
  <c r="I1715" i="1"/>
  <c r="P1714" i="1"/>
  <c r="M1714" i="1"/>
  <c r="I1714" i="1"/>
  <c r="S1713" i="1"/>
  <c r="P1713" i="1"/>
  <c r="K1713" i="1"/>
  <c r="I1713" i="1"/>
  <c r="O1713" i="1" s="1"/>
  <c r="S1712" i="1"/>
  <c r="N1712" i="1"/>
  <c r="K1712" i="1"/>
  <c r="I1712" i="1"/>
  <c r="R1712" i="1" s="1"/>
  <c r="Q1711" i="1"/>
  <c r="N1711" i="1"/>
  <c r="I1711" i="1"/>
  <c r="M1711" i="1" s="1"/>
  <c r="Q1710" i="1"/>
  <c r="L1710" i="1"/>
  <c r="I1710" i="1"/>
  <c r="P1710" i="1" s="1"/>
  <c r="O1709" i="1"/>
  <c r="L1709" i="1"/>
  <c r="I1709" i="1"/>
  <c r="S1709" i="1" s="1"/>
  <c r="S1708" i="1"/>
  <c r="R1708" i="1"/>
  <c r="Q1708" i="1"/>
  <c r="P1708" i="1"/>
  <c r="O1708" i="1"/>
  <c r="N1708" i="1"/>
  <c r="M1708" i="1"/>
  <c r="L1708" i="1"/>
  <c r="K1708" i="1"/>
  <c r="T1708" i="1" s="1"/>
  <c r="Q1707" i="1"/>
  <c r="L1707" i="1"/>
  <c r="I1707" i="1"/>
  <c r="P1707" i="1" s="1"/>
  <c r="S1706" i="1"/>
  <c r="R1706" i="1"/>
  <c r="Q1706" i="1"/>
  <c r="P1706" i="1"/>
  <c r="O1706" i="1"/>
  <c r="N1706" i="1"/>
  <c r="M1706" i="1"/>
  <c r="L1706" i="1"/>
  <c r="T1706" i="1" s="1"/>
  <c r="K1706" i="1"/>
  <c r="S1705" i="1"/>
  <c r="R1705" i="1"/>
  <c r="Q1705" i="1"/>
  <c r="P1705" i="1"/>
  <c r="O1705" i="1"/>
  <c r="N1705" i="1"/>
  <c r="M1705" i="1"/>
  <c r="L1705" i="1"/>
  <c r="K1705" i="1"/>
  <c r="S1704" i="1"/>
  <c r="R1704" i="1"/>
  <c r="Q1704" i="1"/>
  <c r="P1704" i="1"/>
  <c r="O1704" i="1"/>
  <c r="N1704" i="1"/>
  <c r="M1704" i="1"/>
  <c r="L1704" i="1"/>
  <c r="K1704" i="1"/>
  <c r="T1704" i="1" s="1"/>
  <c r="S1703" i="1"/>
  <c r="R1703" i="1"/>
  <c r="Q1703" i="1"/>
  <c r="P1703" i="1"/>
  <c r="O1703" i="1"/>
  <c r="N1703" i="1"/>
  <c r="M1703" i="1"/>
  <c r="L1703" i="1"/>
  <c r="K1703" i="1"/>
  <c r="T1703" i="1" s="1"/>
  <c r="S1702" i="1"/>
  <c r="R1702" i="1"/>
  <c r="Q1702" i="1"/>
  <c r="P1702" i="1"/>
  <c r="O1702" i="1"/>
  <c r="N1702" i="1"/>
  <c r="M1702" i="1"/>
  <c r="L1702" i="1"/>
  <c r="T1702" i="1" s="1"/>
  <c r="K1702" i="1"/>
  <c r="S1701" i="1"/>
  <c r="R1701" i="1"/>
  <c r="Q1701" i="1"/>
  <c r="P1701" i="1"/>
  <c r="O1701" i="1"/>
  <c r="N1701" i="1"/>
  <c r="M1701" i="1"/>
  <c r="L1701" i="1"/>
  <c r="K1701" i="1"/>
  <c r="S1700" i="1"/>
  <c r="R1700" i="1"/>
  <c r="Q1700" i="1"/>
  <c r="P1700" i="1"/>
  <c r="O1700" i="1"/>
  <c r="N1700" i="1"/>
  <c r="M1700" i="1"/>
  <c r="L1700" i="1"/>
  <c r="K1700" i="1"/>
  <c r="S1699" i="1"/>
  <c r="R1699" i="1"/>
  <c r="Q1699" i="1"/>
  <c r="P1699" i="1"/>
  <c r="O1699" i="1"/>
  <c r="N1699" i="1"/>
  <c r="M1699" i="1"/>
  <c r="L1699" i="1"/>
  <c r="K1699" i="1"/>
  <c r="T1699" i="1" s="1"/>
  <c r="S1698" i="1"/>
  <c r="R1698" i="1"/>
  <c r="Q1698" i="1"/>
  <c r="P1698" i="1"/>
  <c r="O1698" i="1"/>
  <c r="N1698" i="1"/>
  <c r="M1698" i="1"/>
  <c r="L1698" i="1"/>
  <c r="T1698" i="1" s="1"/>
  <c r="K1698" i="1"/>
  <c r="S1697" i="1"/>
  <c r="R1697" i="1"/>
  <c r="Q1697" i="1"/>
  <c r="P1697" i="1"/>
  <c r="O1697" i="1"/>
  <c r="N1697" i="1"/>
  <c r="M1697" i="1"/>
  <c r="L1697" i="1"/>
  <c r="K1697" i="1"/>
  <c r="T1697" i="1" s="1"/>
  <c r="S1696" i="1"/>
  <c r="R1696" i="1"/>
  <c r="Q1696" i="1"/>
  <c r="P1696" i="1"/>
  <c r="O1696" i="1"/>
  <c r="N1696" i="1"/>
  <c r="M1696" i="1"/>
  <c r="L1696" i="1"/>
  <c r="K1696" i="1"/>
  <c r="T1696" i="1" s="1"/>
  <c r="S1695" i="1"/>
  <c r="R1695" i="1"/>
  <c r="Q1695" i="1"/>
  <c r="P1695" i="1"/>
  <c r="O1695" i="1"/>
  <c r="N1695" i="1"/>
  <c r="M1695" i="1"/>
  <c r="L1695" i="1"/>
  <c r="K1695" i="1"/>
  <c r="S1694" i="1"/>
  <c r="R1694" i="1"/>
  <c r="Q1694" i="1"/>
  <c r="P1694" i="1"/>
  <c r="O1694" i="1"/>
  <c r="N1694" i="1"/>
  <c r="M1694" i="1"/>
  <c r="L1694" i="1"/>
  <c r="T1694" i="1" s="1"/>
  <c r="K1694" i="1"/>
  <c r="S1693" i="1"/>
  <c r="R1693" i="1"/>
  <c r="Q1693" i="1"/>
  <c r="P1693" i="1"/>
  <c r="O1693" i="1"/>
  <c r="N1693" i="1"/>
  <c r="M1693" i="1"/>
  <c r="L1693" i="1"/>
  <c r="K1693" i="1"/>
  <c r="S1692" i="1"/>
  <c r="R1692" i="1"/>
  <c r="Q1692" i="1"/>
  <c r="P1692" i="1"/>
  <c r="O1692" i="1"/>
  <c r="N1692" i="1"/>
  <c r="M1692" i="1"/>
  <c r="L1692" i="1"/>
  <c r="K1692" i="1"/>
  <c r="R1682" i="1"/>
  <c r="M1682" i="1"/>
  <c r="I1682" i="1"/>
  <c r="P1681" i="1"/>
  <c r="M1681" i="1"/>
  <c r="I1681" i="1"/>
  <c r="S1680" i="1"/>
  <c r="P1680" i="1"/>
  <c r="K1680" i="1"/>
  <c r="I1680" i="1"/>
  <c r="O1680" i="1" s="1"/>
  <c r="S1679" i="1"/>
  <c r="N1679" i="1"/>
  <c r="M1679" i="1"/>
  <c r="K1679" i="1"/>
  <c r="I1679" i="1"/>
  <c r="R1679" i="1" s="1"/>
  <c r="Q1678" i="1"/>
  <c r="P1678" i="1"/>
  <c r="N1678" i="1"/>
  <c r="M1678" i="1"/>
  <c r="K1678" i="1"/>
  <c r="I1678" i="1"/>
  <c r="Q1677" i="1"/>
  <c r="L1677" i="1"/>
  <c r="K1677" i="1"/>
  <c r="I1677" i="1"/>
  <c r="P1677" i="1" s="1"/>
  <c r="O1676" i="1"/>
  <c r="L1676" i="1"/>
  <c r="I1676" i="1"/>
  <c r="S1676" i="1" s="1"/>
  <c r="I1675" i="1"/>
  <c r="R1674" i="1"/>
  <c r="M1674" i="1"/>
  <c r="I1674" i="1"/>
  <c r="P1673" i="1"/>
  <c r="M1673" i="1"/>
  <c r="I1673" i="1"/>
  <c r="S1672" i="1"/>
  <c r="P1672" i="1"/>
  <c r="K1672" i="1"/>
  <c r="I1672" i="1"/>
  <c r="O1672" i="1" s="1"/>
  <c r="S1671" i="1"/>
  <c r="N1671" i="1"/>
  <c r="K1671" i="1"/>
  <c r="I1671" i="1"/>
  <c r="R1671" i="1" s="1"/>
  <c r="Q1670" i="1"/>
  <c r="N1670" i="1"/>
  <c r="I1670" i="1"/>
  <c r="M1670" i="1" s="1"/>
  <c r="S1669" i="1"/>
  <c r="Q1669" i="1"/>
  <c r="L1669" i="1"/>
  <c r="K1669" i="1"/>
  <c r="I1669" i="1"/>
  <c r="P1669" i="1" s="1"/>
  <c r="S1668" i="1"/>
  <c r="R1668" i="1"/>
  <c r="Q1668" i="1"/>
  <c r="P1668" i="1"/>
  <c r="O1668" i="1"/>
  <c r="N1668" i="1"/>
  <c r="M1668" i="1"/>
  <c r="L1668" i="1"/>
  <c r="T1668" i="1" s="1"/>
  <c r="K1668" i="1"/>
  <c r="S1659" i="1"/>
  <c r="R1659" i="1"/>
  <c r="Q1659" i="1"/>
  <c r="P1659" i="1"/>
  <c r="O1659" i="1"/>
  <c r="N1659" i="1"/>
  <c r="M1659" i="1"/>
  <c r="L1659" i="1"/>
  <c r="K1659" i="1"/>
  <c r="T1659" i="1" s="1"/>
  <c r="S1658" i="1"/>
  <c r="R1658" i="1"/>
  <c r="Q1658" i="1"/>
  <c r="P1658" i="1"/>
  <c r="O1658" i="1"/>
  <c r="N1658" i="1"/>
  <c r="M1658" i="1"/>
  <c r="L1658" i="1"/>
  <c r="K1658" i="1"/>
  <c r="S1657" i="1"/>
  <c r="R1657" i="1"/>
  <c r="Q1657" i="1"/>
  <c r="P1657" i="1"/>
  <c r="O1657" i="1"/>
  <c r="N1657" i="1"/>
  <c r="M1657" i="1"/>
  <c r="L1657" i="1"/>
  <c r="K1657" i="1"/>
  <c r="S1656" i="1"/>
  <c r="R1656" i="1"/>
  <c r="Q1656" i="1"/>
  <c r="P1656" i="1"/>
  <c r="O1656" i="1"/>
  <c r="N1656" i="1"/>
  <c r="M1656" i="1"/>
  <c r="L1656" i="1"/>
  <c r="T1656" i="1" s="1"/>
  <c r="K1656" i="1"/>
  <c r="S1655" i="1"/>
  <c r="R1655" i="1"/>
  <c r="Q1655" i="1"/>
  <c r="P1655" i="1"/>
  <c r="O1655" i="1"/>
  <c r="N1655" i="1"/>
  <c r="M1655" i="1"/>
  <c r="L1655" i="1"/>
  <c r="K1655" i="1"/>
  <c r="S1654" i="1"/>
  <c r="R1654" i="1"/>
  <c r="Q1654" i="1"/>
  <c r="P1654" i="1"/>
  <c r="O1654" i="1"/>
  <c r="N1654" i="1"/>
  <c r="M1654" i="1"/>
  <c r="L1654" i="1"/>
  <c r="K1654" i="1"/>
  <c r="T1654" i="1" s="1"/>
  <c r="S1653" i="1"/>
  <c r="R1653" i="1"/>
  <c r="Q1653" i="1"/>
  <c r="P1653" i="1"/>
  <c r="O1653" i="1"/>
  <c r="N1653" i="1"/>
  <c r="M1653" i="1"/>
  <c r="L1653" i="1"/>
  <c r="K1653" i="1"/>
  <c r="T1653" i="1" s="1"/>
  <c r="S1652" i="1"/>
  <c r="R1652" i="1"/>
  <c r="Q1652" i="1"/>
  <c r="P1652" i="1"/>
  <c r="O1652" i="1"/>
  <c r="N1652" i="1"/>
  <c r="M1652" i="1"/>
  <c r="L1652" i="1"/>
  <c r="T1652" i="1" s="1"/>
  <c r="K1652" i="1"/>
  <c r="S1651" i="1"/>
  <c r="R1651" i="1"/>
  <c r="Q1651" i="1"/>
  <c r="P1651" i="1"/>
  <c r="O1651" i="1"/>
  <c r="N1651" i="1"/>
  <c r="M1651" i="1"/>
  <c r="L1651" i="1"/>
  <c r="K1651" i="1"/>
  <c r="S1650" i="1"/>
  <c r="R1650" i="1"/>
  <c r="Q1650" i="1"/>
  <c r="P1650" i="1"/>
  <c r="O1650" i="1"/>
  <c r="N1650" i="1"/>
  <c r="M1650" i="1"/>
  <c r="L1650" i="1"/>
  <c r="K1650" i="1"/>
  <c r="S1649" i="1"/>
  <c r="R1649" i="1"/>
  <c r="Q1649" i="1"/>
  <c r="P1649" i="1"/>
  <c r="O1649" i="1"/>
  <c r="N1649" i="1"/>
  <c r="M1649" i="1"/>
  <c r="L1649" i="1"/>
  <c r="T1649" i="1" s="1"/>
  <c r="K1649" i="1"/>
  <c r="S1648" i="1"/>
  <c r="R1648" i="1"/>
  <c r="Q1648" i="1"/>
  <c r="P1648" i="1"/>
  <c r="O1648" i="1"/>
  <c r="N1648" i="1"/>
  <c r="M1648" i="1"/>
  <c r="L1648" i="1"/>
  <c r="T1648" i="1" s="1"/>
  <c r="K1648" i="1"/>
  <c r="S1647" i="1"/>
  <c r="R1647" i="1"/>
  <c r="Q1647" i="1"/>
  <c r="P1647" i="1"/>
  <c r="O1647" i="1"/>
  <c r="N1647" i="1"/>
  <c r="M1647" i="1"/>
  <c r="L1647" i="1"/>
  <c r="K1647" i="1"/>
  <c r="T1647" i="1" s="1"/>
  <c r="S1646" i="1"/>
  <c r="R1646" i="1"/>
  <c r="Q1646" i="1"/>
  <c r="P1646" i="1"/>
  <c r="O1646" i="1"/>
  <c r="N1646" i="1"/>
  <c r="M1646" i="1"/>
  <c r="L1646" i="1"/>
  <c r="K1646" i="1"/>
  <c r="S1645" i="1"/>
  <c r="R1645" i="1"/>
  <c r="Q1645" i="1"/>
  <c r="P1645" i="1"/>
  <c r="O1645" i="1"/>
  <c r="N1645" i="1"/>
  <c r="M1645" i="1"/>
  <c r="L1645" i="1"/>
  <c r="K1645" i="1"/>
  <c r="S1636" i="1"/>
  <c r="R1636" i="1"/>
  <c r="Q1636" i="1"/>
  <c r="P1636" i="1"/>
  <c r="O1636" i="1"/>
  <c r="N1636" i="1"/>
  <c r="M1636" i="1"/>
  <c r="L1636" i="1"/>
  <c r="T1636" i="1" s="1"/>
  <c r="K1636" i="1"/>
  <c r="S1635" i="1"/>
  <c r="R1635" i="1"/>
  <c r="Q1635" i="1"/>
  <c r="P1635" i="1"/>
  <c r="O1635" i="1"/>
  <c r="N1635" i="1"/>
  <c r="M1635" i="1"/>
  <c r="L1635" i="1"/>
  <c r="K1635" i="1"/>
  <c r="S1634" i="1"/>
  <c r="R1634" i="1"/>
  <c r="Q1634" i="1"/>
  <c r="P1634" i="1"/>
  <c r="O1634" i="1"/>
  <c r="N1634" i="1"/>
  <c r="M1634" i="1"/>
  <c r="L1634" i="1"/>
  <c r="K1634" i="1"/>
  <c r="S1633" i="1"/>
  <c r="R1633" i="1"/>
  <c r="Q1633" i="1"/>
  <c r="P1633" i="1"/>
  <c r="O1633" i="1"/>
  <c r="N1633" i="1"/>
  <c r="M1633" i="1"/>
  <c r="L1633" i="1"/>
  <c r="K1633" i="1"/>
  <c r="T1633" i="1" s="1"/>
  <c r="S1632" i="1"/>
  <c r="R1632" i="1"/>
  <c r="Q1632" i="1"/>
  <c r="P1632" i="1"/>
  <c r="O1632" i="1"/>
  <c r="N1632" i="1"/>
  <c r="M1632" i="1"/>
  <c r="L1632" i="1"/>
  <c r="T1632" i="1" s="1"/>
  <c r="K1632" i="1"/>
  <c r="S1631" i="1"/>
  <c r="R1631" i="1"/>
  <c r="Q1631" i="1"/>
  <c r="P1631" i="1"/>
  <c r="O1631" i="1"/>
  <c r="N1631" i="1"/>
  <c r="M1631" i="1"/>
  <c r="L1631" i="1"/>
  <c r="K1631" i="1"/>
  <c r="S1630" i="1"/>
  <c r="R1630" i="1"/>
  <c r="Q1630" i="1"/>
  <c r="P1630" i="1"/>
  <c r="O1630" i="1"/>
  <c r="N1630" i="1"/>
  <c r="M1630" i="1"/>
  <c r="L1630" i="1"/>
  <c r="K1630" i="1"/>
  <c r="T1630" i="1" s="1"/>
  <c r="S1629" i="1"/>
  <c r="R1629" i="1"/>
  <c r="Q1629" i="1"/>
  <c r="P1629" i="1"/>
  <c r="O1629" i="1"/>
  <c r="N1629" i="1"/>
  <c r="M1629" i="1"/>
  <c r="L1629" i="1"/>
  <c r="K1629" i="1"/>
  <c r="T1629" i="1" s="1"/>
  <c r="S1628" i="1"/>
  <c r="R1628" i="1"/>
  <c r="Q1628" i="1"/>
  <c r="P1628" i="1"/>
  <c r="O1628" i="1"/>
  <c r="N1628" i="1"/>
  <c r="M1628" i="1"/>
  <c r="L1628" i="1"/>
  <c r="T1628" i="1" s="1"/>
  <c r="K1628" i="1"/>
  <c r="Q1619" i="1"/>
  <c r="N1619" i="1"/>
  <c r="L1619" i="1"/>
  <c r="K1619" i="1"/>
  <c r="I1619" i="1"/>
  <c r="M1619" i="1" s="1"/>
  <c r="Q1618" i="1"/>
  <c r="N1618" i="1"/>
  <c r="L1618" i="1"/>
  <c r="I1618" i="1"/>
  <c r="P1618" i="1" s="1"/>
  <c r="Q1617" i="1"/>
  <c r="O1617" i="1"/>
  <c r="L1617" i="1"/>
  <c r="I1617" i="1"/>
  <c r="S1617" i="1" s="1"/>
  <c r="O1616" i="1"/>
  <c r="I1616" i="1"/>
  <c r="R1615" i="1"/>
  <c r="M1615" i="1"/>
  <c r="I1615" i="1"/>
  <c r="P1614" i="1"/>
  <c r="M1614" i="1"/>
  <c r="I1614" i="1"/>
  <c r="S1613" i="1"/>
  <c r="P1613" i="1"/>
  <c r="K1613" i="1"/>
  <c r="I1613" i="1"/>
  <c r="O1613" i="1" s="1"/>
  <c r="S1612" i="1"/>
  <c r="N1612" i="1"/>
  <c r="K1612" i="1"/>
  <c r="I1612" i="1"/>
  <c r="R1612" i="1" s="1"/>
  <c r="Q1611" i="1"/>
  <c r="N1611" i="1"/>
  <c r="I1611" i="1"/>
  <c r="M1611" i="1" s="1"/>
  <c r="Q1610" i="1"/>
  <c r="L1610" i="1"/>
  <c r="I1610" i="1"/>
  <c r="P1610" i="1" s="1"/>
  <c r="O1609" i="1"/>
  <c r="L1609" i="1"/>
  <c r="I1609" i="1"/>
  <c r="S1609" i="1" s="1"/>
  <c r="I1608" i="1"/>
  <c r="S1607" i="1"/>
  <c r="R1607" i="1"/>
  <c r="Q1607" i="1"/>
  <c r="P1607" i="1"/>
  <c r="O1607" i="1"/>
  <c r="N1607" i="1"/>
  <c r="M1607" i="1"/>
  <c r="L1607" i="1"/>
  <c r="K1607" i="1"/>
  <c r="T1607" i="1" s="1"/>
  <c r="S1606" i="1"/>
  <c r="R1606" i="1"/>
  <c r="Q1606" i="1"/>
  <c r="P1606" i="1"/>
  <c r="O1606" i="1"/>
  <c r="N1606" i="1"/>
  <c r="M1606" i="1"/>
  <c r="L1606" i="1"/>
  <c r="T1606" i="1" s="1"/>
  <c r="K1606" i="1"/>
  <c r="S1605" i="1"/>
  <c r="R1605" i="1"/>
  <c r="Q1605" i="1"/>
  <c r="P1605" i="1"/>
  <c r="O1605" i="1"/>
  <c r="N1605" i="1"/>
  <c r="M1605" i="1"/>
  <c r="L1605" i="1"/>
  <c r="K1605" i="1"/>
  <c r="T1605" i="1" s="1"/>
  <c r="S1604" i="1"/>
  <c r="R1604" i="1"/>
  <c r="Q1604" i="1"/>
  <c r="P1604" i="1"/>
  <c r="O1604" i="1"/>
  <c r="N1604" i="1"/>
  <c r="M1604" i="1"/>
  <c r="L1604" i="1"/>
  <c r="K1604" i="1"/>
  <c r="T1604" i="1" s="1"/>
  <c r="S1603" i="1"/>
  <c r="R1603" i="1"/>
  <c r="Q1603" i="1"/>
  <c r="P1603" i="1"/>
  <c r="O1603" i="1"/>
  <c r="N1603" i="1"/>
  <c r="M1603" i="1"/>
  <c r="L1603" i="1"/>
  <c r="K1603" i="1"/>
  <c r="S1602" i="1"/>
  <c r="R1602" i="1"/>
  <c r="Q1602" i="1"/>
  <c r="P1602" i="1"/>
  <c r="O1602" i="1"/>
  <c r="N1602" i="1"/>
  <c r="M1602" i="1"/>
  <c r="L1602" i="1"/>
  <c r="T1602" i="1" s="1"/>
  <c r="K1602" i="1"/>
  <c r="S1601" i="1"/>
  <c r="R1601" i="1"/>
  <c r="Q1601" i="1"/>
  <c r="P1601" i="1"/>
  <c r="O1601" i="1"/>
  <c r="N1601" i="1"/>
  <c r="M1601" i="1"/>
  <c r="L1601" i="1"/>
  <c r="K1601" i="1"/>
  <c r="S1600" i="1"/>
  <c r="R1600" i="1"/>
  <c r="Q1600" i="1"/>
  <c r="P1600" i="1"/>
  <c r="O1600" i="1"/>
  <c r="N1600" i="1"/>
  <c r="M1600" i="1"/>
  <c r="L1600" i="1"/>
  <c r="K1600" i="1"/>
  <c r="S1599" i="1"/>
  <c r="R1599" i="1"/>
  <c r="Q1599" i="1"/>
  <c r="P1599" i="1"/>
  <c r="O1599" i="1"/>
  <c r="N1599" i="1"/>
  <c r="M1599" i="1"/>
  <c r="L1599" i="1"/>
  <c r="K1599" i="1"/>
  <c r="S1598" i="1"/>
  <c r="R1598" i="1"/>
  <c r="Q1598" i="1"/>
  <c r="P1598" i="1"/>
  <c r="O1598" i="1"/>
  <c r="N1598" i="1"/>
  <c r="M1598" i="1"/>
  <c r="L1598" i="1"/>
  <c r="T1598" i="1" s="1"/>
  <c r="K1598" i="1"/>
  <c r="S1597" i="1"/>
  <c r="R1597" i="1"/>
  <c r="Q1597" i="1"/>
  <c r="P1597" i="1"/>
  <c r="O1597" i="1"/>
  <c r="N1597" i="1"/>
  <c r="M1597" i="1"/>
  <c r="L1597" i="1"/>
  <c r="K1597" i="1"/>
  <c r="S1596" i="1"/>
  <c r="R1596" i="1"/>
  <c r="Q1596" i="1"/>
  <c r="P1596" i="1"/>
  <c r="O1596" i="1"/>
  <c r="N1596" i="1"/>
  <c r="M1596" i="1"/>
  <c r="L1596" i="1"/>
  <c r="K1596" i="1"/>
  <c r="S1595" i="1"/>
  <c r="R1595" i="1"/>
  <c r="Q1595" i="1"/>
  <c r="P1595" i="1"/>
  <c r="O1595" i="1"/>
  <c r="N1595" i="1"/>
  <c r="M1595" i="1"/>
  <c r="L1595" i="1"/>
  <c r="K1595" i="1"/>
  <c r="S1594" i="1"/>
  <c r="R1594" i="1"/>
  <c r="Q1594" i="1"/>
  <c r="P1594" i="1"/>
  <c r="O1594" i="1"/>
  <c r="N1594" i="1"/>
  <c r="M1594" i="1"/>
  <c r="L1594" i="1"/>
  <c r="T1594" i="1" s="1"/>
  <c r="K1594" i="1"/>
  <c r="S1593" i="1"/>
  <c r="R1593" i="1"/>
  <c r="Q1593" i="1"/>
  <c r="P1593" i="1"/>
  <c r="O1593" i="1"/>
  <c r="N1593" i="1"/>
  <c r="M1593" i="1"/>
  <c r="L1593" i="1"/>
  <c r="K1593" i="1"/>
  <c r="S1592" i="1"/>
  <c r="R1592" i="1"/>
  <c r="Q1592" i="1"/>
  <c r="P1592" i="1"/>
  <c r="O1592" i="1"/>
  <c r="N1592" i="1"/>
  <c r="M1592" i="1"/>
  <c r="L1592" i="1"/>
  <c r="K1592" i="1"/>
  <c r="T1592" i="1" s="1"/>
  <c r="S1591" i="1"/>
  <c r="R1591" i="1"/>
  <c r="Q1591" i="1"/>
  <c r="P1591" i="1"/>
  <c r="O1591" i="1"/>
  <c r="N1591" i="1"/>
  <c r="M1591" i="1"/>
  <c r="L1591" i="1"/>
  <c r="K1591" i="1"/>
  <c r="S1581" i="1"/>
  <c r="R1581" i="1"/>
  <c r="Q1581" i="1"/>
  <c r="P1581" i="1"/>
  <c r="O1581" i="1"/>
  <c r="N1581" i="1"/>
  <c r="M1581" i="1"/>
  <c r="L1581" i="1"/>
  <c r="K1581" i="1"/>
  <c r="S1580" i="1"/>
  <c r="R1580" i="1"/>
  <c r="Q1580" i="1"/>
  <c r="P1580" i="1"/>
  <c r="O1580" i="1"/>
  <c r="N1580" i="1"/>
  <c r="M1580" i="1"/>
  <c r="L1580" i="1"/>
  <c r="K1580" i="1"/>
  <c r="S1579" i="1"/>
  <c r="R1579" i="1"/>
  <c r="Q1579" i="1"/>
  <c r="P1579" i="1"/>
  <c r="O1579" i="1"/>
  <c r="N1579" i="1"/>
  <c r="M1579" i="1"/>
  <c r="L1579" i="1"/>
  <c r="K1579" i="1"/>
  <c r="S1578" i="1"/>
  <c r="R1578" i="1"/>
  <c r="Q1578" i="1"/>
  <c r="P1578" i="1"/>
  <c r="O1578" i="1"/>
  <c r="N1578" i="1"/>
  <c r="M1578" i="1"/>
  <c r="L1578" i="1"/>
  <c r="K1578" i="1"/>
  <c r="S1577" i="1"/>
  <c r="R1577" i="1"/>
  <c r="Q1577" i="1"/>
  <c r="P1577" i="1"/>
  <c r="O1577" i="1"/>
  <c r="N1577" i="1"/>
  <c r="M1577" i="1"/>
  <c r="L1577" i="1"/>
  <c r="T1577" i="1" s="1"/>
  <c r="K1577" i="1"/>
  <c r="S1576" i="1"/>
  <c r="R1576" i="1"/>
  <c r="Q1576" i="1"/>
  <c r="P1576" i="1"/>
  <c r="O1576" i="1"/>
  <c r="N1576" i="1"/>
  <c r="M1576" i="1"/>
  <c r="L1576" i="1"/>
  <c r="K1576" i="1"/>
  <c r="T1576" i="1" s="1"/>
  <c r="S1575" i="1"/>
  <c r="R1575" i="1"/>
  <c r="Q1575" i="1"/>
  <c r="P1575" i="1"/>
  <c r="O1575" i="1"/>
  <c r="N1575" i="1"/>
  <c r="M1575" i="1"/>
  <c r="L1575" i="1"/>
  <c r="K1575" i="1"/>
  <c r="S1574" i="1"/>
  <c r="R1574" i="1"/>
  <c r="Q1574" i="1"/>
  <c r="P1574" i="1"/>
  <c r="O1574" i="1"/>
  <c r="N1574" i="1"/>
  <c r="M1574" i="1"/>
  <c r="L1574" i="1"/>
  <c r="K1574" i="1"/>
  <c r="S1573" i="1"/>
  <c r="R1573" i="1"/>
  <c r="Q1573" i="1"/>
  <c r="P1573" i="1"/>
  <c r="O1573" i="1"/>
  <c r="N1573" i="1"/>
  <c r="M1573" i="1"/>
  <c r="L1573" i="1"/>
  <c r="T1573" i="1" s="1"/>
  <c r="K1573" i="1"/>
  <c r="S1572" i="1"/>
  <c r="R1572" i="1"/>
  <c r="Q1572" i="1"/>
  <c r="P1572" i="1"/>
  <c r="O1572" i="1"/>
  <c r="N1572" i="1"/>
  <c r="M1572" i="1"/>
  <c r="L1572" i="1"/>
  <c r="K1572" i="1"/>
  <c r="S1571" i="1"/>
  <c r="R1571" i="1"/>
  <c r="Q1571" i="1"/>
  <c r="P1571" i="1"/>
  <c r="O1571" i="1"/>
  <c r="N1571" i="1"/>
  <c r="M1571" i="1"/>
  <c r="L1571" i="1"/>
  <c r="K1571" i="1"/>
  <c r="T1571" i="1" s="1"/>
  <c r="S1570" i="1"/>
  <c r="R1570" i="1"/>
  <c r="Q1570" i="1"/>
  <c r="P1570" i="1"/>
  <c r="O1570" i="1"/>
  <c r="N1570" i="1"/>
  <c r="M1570" i="1"/>
  <c r="L1570" i="1"/>
  <c r="K1570" i="1"/>
  <c r="T1570" i="1" s="1"/>
  <c r="S1569" i="1"/>
  <c r="R1569" i="1"/>
  <c r="Q1569" i="1"/>
  <c r="P1569" i="1"/>
  <c r="O1569" i="1"/>
  <c r="N1569" i="1"/>
  <c r="M1569" i="1"/>
  <c r="L1569" i="1"/>
  <c r="T1569" i="1" s="1"/>
  <c r="K1569" i="1"/>
  <c r="S1568" i="1"/>
  <c r="R1568" i="1"/>
  <c r="Q1568" i="1"/>
  <c r="P1568" i="1"/>
  <c r="O1568" i="1"/>
  <c r="N1568" i="1"/>
  <c r="M1568" i="1"/>
  <c r="L1568" i="1"/>
  <c r="K1568" i="1"/>
  <c r="S1567" i="1"/>
  <c r="R1567" i="1"/>
  <c r="Q1567" i="1"/>
  <c r="P1567" i="1"/>
  <c r="O1567" i="1"/>
  <c r="N1567" i="1"/>
  <c r="M1567" i="1"/>
  <c r="L1567" i="1"/>
  <c r="K1567" i="1"/>
  <c r="S1566" i="1"/>
  <c r="R1566" i="1"/>
  <c r="Q1566" i="1"/>
  <c r="P1566" i="1"/>
  <c r="O1566" i="1"/>
  <c r="N1566" i="1"/>
  <c r="M1566" i="1"/>
  <c r="L1566" i="1"/>
  <c r="K1566" i="1"/>
  <c r="T1566" i="1" s="1"/>
  <c r="S1565" i="1"/>
  <c r="R1565" i="1"/>
  <c r="Q1565" i="1"/>
  <c r="P1565" i="1"/>
  <c r="O1565" i="1"/>
  <c r="N1565" i="1"/>
  <c r="M1565" i="1"/>
  <c r="L1565" i="1"/>
  <c r="T1565" i="1" s="1"/>
  <c r="K1565" i="1"/>
  <c r="Q1564" i="1"/>
  <c r="N1564" i="1"/>
  <c r="M1564" i="1"/>
  <c r="L1564" i="1"/>
  <c r="K1564" i="1"/>
  <c r="I1564" i="1"/>
  <c r="I1563" i="1"/>
  <c r="Q1562" i="1"/>
  <c r="N1562" i="1"/>
  <c r="M1562" i="1"/>
  <c r="L1562" i="1"/>
  <c r="I1562" i="1"/>
  <c r="S1562" i="1" s="1"/>
  <c r="Q1561" i="1"/>
  <c r="P1561" i="1"/>
  <c r="O1561" i="1"/>
  <c r="L1561" i="1"/>
  <c r="I1561" i="1"/>
  <c r="N1561" i="1" s="1"/>
  <c r="S1560" i="1"/>
  <c r="L1560" i="1"/>
  <c r="K1560" i="1"/>
  <c r="I1560" i="1"/>
  <c r="R1560" i="1" s="1"/>
  <c r="O1559" i="1"/>
  <c r="N1559" i="1"/>
  <c r="M1559" i="1"/>
  <c r="I1559" i="1"/>
  <c r="Q1558" i="1"/>
  <c r="I1558" i="1"/>
  <c r="S1557" i="1"/>
  <c r="P1557" i="1"/>
  <c r="M1557" i="1"/>
  <c r="L1557" i="1"/>
  <c r="K1557" i="1"/>
  <c r="I1557" i="1"/>
  <c r="R1557" i="1" s="1"/>
  <c r="S1556" i="1"/>
  <c r="P1556" i="1"/>
  <c r="O1556" i="1"/>
  <c r="N1556" i="1"/>
  <c r="K1556" i="1"/>
  <c r="I1556" i="1"/>
  <c r="M1556" i="1" s="1"/>
  <c r="R1555" i="1"/>
  <c r="K1555" i="1"/>
  <c r="I1555" i="1"/>
  <c r="S1554" i="1"/>
  <c r="R1554" i="1"/>
  <c r="Q1554" i="1"/>
  <c r="P1554" i="1"/>
  <c r="O1554" i="1"/>
  <c r="N1554" i="1"/>
  <c r="M1554" i="1"/>
  <c r="L1554" i="1"/>
  <c r="K1554" i="1"/>
  <c r="S1553" i="1"/>
  <c r="R1553" i="1"/>
  <c r="Q1553" i="1"/>
  <c r="P1553" i="1"/>
  <c r="O1553" i="1"/>
  <c r="N1553" i="1"/>
  <c r="M1553" i="1"/>
  <c r="L1553" i="1"/>
  <c r="K1553" i="1"/>
  <c r="T1553" i="1" s="1"/>
  <c r="S1552" i="1"/>
  <c r="R1552" i="1"/>
  <c r="Q1552" i="1"/>
  <c r="P1552" i="1"/>
  <c r="O1552" i="1"/>
  <c r="N1552" i="1"/>
  <c r="M1552" i="1"/>
  <c r="L1552" i="1"/>
  <c r="T1552" i="1" s="1"/>
  <c r="K1552" i="1"/>
  <c r="S1551" i="1"/>
  <c r="R1551" i="1"/>
  <c r="Q1551" i="1"/>
  <c r="P1551" i="1"/>
  <c r="O1551" i="1"/>
  <c r="N1551" i="1"/>
  <c r="M1551" i="1"/>
  <c r="L1551" i="1"/>
  <c r="T1551" i="1" s="1"/>
  <c r="K1551" i="1"/>
  <c r="S1550" i="1"/>
  <c r="R1550" i="1"/>
  <c r="Q1550" i="1"/>
  <c r="P1550" i="1"/>
  <c r="O1550" i="1"/>
  <c r="N1550" i="1"/>
  <c r="M1550" i="1"/>
  <c r="L1550" i="1"/>
  <c r="K1550" i="1"/>
  <c r="S1549" i="1"/>
  <c r="R1549" i="1"/>
  <c r="Q1549" i="1"/>
  <c r="P1549" i="1"/>
  <c r="O1549" i="1"/>
  <c r="N1549" i="1"/>
  <c r="M1549" i="1"/>
  <c r="L1549" i="1"/>
  <c r="K1549" i="1"/>
  <c r="S1548" i="1"/>
  <c r="R1548" i="1"/>
  <c r="Q1548" i="1"/>
  <c r="P1548" i="1"/>
  <c r="O1548" i="1"/>
  <c r="N1548" i="1"/>
  <c r="M1548" i="1"/>
  <c r="L1548" i="1"/>
  <c r="K1548" i="1"/>
  <c r="S1547" i="1"/>
  <c r="R1547" i="1"/>
  <c r="Q1547" i="1"/>
  <c r="P1547" i="1"/>
  <c r="O1547" i="1"/>
  <c r="N1547" i="1"/>
  <c r="M1547" i="1"/>
  <c r="L1547" i="1"/>
  <c r="T1547" i="1" s="1"/>
  <c r="K1547" i="1"/>
  <c r="S1546" i="1"/>
  <c r="R1546" i="1"/>
  <c r="Q1546" i="1"/>
  <c r="P1546" i="1"/>
  <c r="O1546" i="1"/>
  <c r="N1546" i="1"/>
  <c r="M1546" i="1"/>
  <c r="L1546" i="1"/>
  <c r="K1546" i="1"/>
  <c r="S1545" i="1"/>
  <c r="R1545" i="1"/>
  <c r="Q1545" i="1"/>
  <c r="P1545" i="1"/>
  <c r="O1545" i="1"/>
  <c r="N1545" i="1"/>
  <c r="M1545" i="1"/>
  <c r="L1545" i="1"/>
  <c r="K1545" i="1"/>
  <c r="T1545" i="1" s="1"/>
  <c r="S1544" i="1"/>
  <c r="R1544" i="1"/>
  <c r="Q1544" i="1"/>
  <c r="P1544" i="1"/>
  <c r="O1544" i="1"/>
  <c r="N1544" i="1"/>
  <c r="M1544" i="1"/>
  <c r="L1544" i="1"/>
  <c r="K1544" i="1"/>
  <c r="S1543" i="1"/>
  <c r="R1543" i="1"/>
  <c r="Q1543" i="1"/>
  <c r="P1543" i="1"/>
  <c r="O1543" i="1"/>
  <c r="N1543" i="1"/>
  <c r="M1543" i="1"/>
  <c r="L1543" i="1"/>
  <c r="T1543" i="1" s="1"/>
  <c r="K1543" i="1"/>
  <c r="S1542" i="1"/>
  <c r="R1542" i="1"/>
  <c r="Q1542" i="1"/>
  <c r="P1542" i="1"/>
  <c r="O1542" i="1"/>
  <c r="N1542" i="1"/>
  <c r="M1542" i="1"/>
  <c r="L1542" i="1"/>
  <c r="K1542" i="1"/>
  <c r="S1541" i="1"/>
  <c r="R1541" i="1"/>
  <c r="Q1541" i="1"/>
  <c r="P1541" i="1"/>
  <c r="O1541" i="1"/>
  <c r="N1541" i="1"/>
  <c r="M1541" i="1"/>
  <c r="L1541" i="1"/>
  <c r="K1541" i="1"/>
  <c r="T1541" i="1" s="1"/>
  <c r="S1540" i="1"/>
  <c r="R1540" i="1"/>
  <c r="Q1540" i="1"/>
  <c r="P1540" i="1"/>
  <c r="O1540" i="1"/>
  <c r="N1540" i="1"/>
  <c r="M1540" i="1"/>
  <c r="L1540" i="1"/>
  <c r="K1540" i="1"/>
  <c r="T1540" i="1" s="1"/>
  <c r="S1539" i="1"/>
  <c r="R1539" i="1"/>
  <c r="Q1539" i="1"/>
  <c r="P1539" i="1"/>
  <c r="O1539" i="1"/>
  <c r="N1539" i="1"/>
  <c r="M1539" i="1"/>
  <c r="L1539" i="1"/>
  <c r="T1539" i="1" s="1"/>
  <c r="K1539" i="1"/>
  <c r="S1538" i="1"/>
  <c r="R1538" i="1"/>
  <c r="Q1538" i="1"/>
  <c r="P1538" i="1"/>
  <c r="O1538" i="1"/>
  <c r="N1538" i="1"/>
  <c r="M1538" i="1"/>
  <c r="L1538" i="1"/>
  <c r="K1538" i="1"/>
  <c r="S1537" i="1"/>
  <c r="R1537" i="1"/>
  <c r="Q1537" i="1"/>
  <c r="P1537" i="1"/>
  <c r="O1537" i="1"/>
  <c r="N1537" i="1"/>
  <c r="M1537" i="1"/>
  <c r="L1537" i="1"/>
  <c r="K1537" i="1"/>
  <c r="S1536" i="1"/>
  <c r="R1536" i="1"/>
  <c r="Q1536" i="1"/>
  <c r="P1536" i="1"/>
  <c r="O1536" i="1"/>
  <c r="N1536" i="1"/>
  <c r="M1536" i="1"/>
  <c r="L1536" i="1"/>
  <c r="K1536" i="1"/>
  <c r="S1535" i="1"/>
  <c r="R1535" i="1"/>
  <c r="Q1535" i="1"/>
  <c r="P1535" i="1"/>
  <c r="O1535" i="1"/>
  <c r="N1535" i="1"/>
  <c r="M1535" i="1"/>
  <c r="L1535" i="1"/>
  <c r="K1535" i="1"/>
  <c r="T1535" i="1" s="1"/>
  <c r="S1534" i="1"/>
  <c r="R1534" i="1"/>
  <c r="Q1534" i="1"/>
  <c r="P1534" i="1"/>
  <c r="O1534" i="1"/>
  <c r="N1534" i="1"/>
  <c r="M1534" i="1"/>
  <c r="L1534" i="1"/>
  <c r="T1534" i="1" s="1"/>
  <c r="K1534" i="1"/>
  <c r="S1533" i="1"/>
  <c r="R1533" i="1"/>
  <c r="Q1533" i="1"/>
  <c r="P1533" i="1"/>
  <c r="O1533" i="1"/>
  <c r="N1533" i="1"/>
  <c r="M1533" i="1"/>
  <c r="L1533" i="1"/>
  <c r="K1533" i="1"/>
  <c r="S1532" i="1"/>
  <c r="R1532" i="1"/>
  <c r="Q1532" i="1"/>
  <c r="P1532" i="1"/>
  <c r="O1532" i="1"/>
  <c r="N1532" i="1"/>
  <c r="M1532" i="1"/>
  <c r="L1532" i="1"/>
  <c r="T1532" i="1" s="1"/>
  <c r="K1532" i="1"/>
  <c r="S1531" i="1"/>
  <c r="R1531" i="1"/>
  <c r="Q1531" i="1"/>
  <c r="P1531" i="1"/>
  <c r="O1531" i="1"/>
  <c r="N1531" i="1"/>
  <c r="M1531" i="1"/>
  <c r="L1531" i="1"/>
  <c r="K1531" i="1"/>
  <c r="T1531" i="1" s="1"/>
  <c r="S1530" i="1"/>
  <c r="R1530" i="1"/>
  <c r="Q1530" i="1"/>
  <c r="P1530" i="1"/>
  <c r="O1530" i="1"/>
  <c r="N1530" i="1"/>
  <c r="M1530" i="1"/>
  <c r="L1530" i="1"/>
  <c r="T1530" i="1" s="1"/>
  <c r="K1530" i="1"/>
  <c r="S1529" i="1"/>
  <c r="R1529" i="1"/>
  <c r="Q1529" i="1"/>
  <c r="P1529" i="1"/>
  <c r="O1529" i="1"/>
  <c r="N1529" i="1"/>
  <c r="M1529" i="1"/>
  <c r="L1529" i="1"/>
  <c r="K1529" i="1"/>
  <c r="S1528" i="1"/>
  <c r="R1528" i="1"/>
  <c r="Q1528" i="1"/>
  <c r="P1528" i="1"/>
  <c r="O1528" i="1"/>
  <c r="N1528" i="1"/>
  <c r="M1528" i="1"/>
  <c r="L1528" i="1"/>
  <c r="K1528" i="1"/>
  <c r="S1527" i="1"/>
  <c r="R1527" i="1"/>
  <c r="Q1527" i="1"/>
  <c r="P1527" i="1"/>
  <c r="O1527" i="1"/>
  <c r="N1527" i="1"/>
  <c r="M1527" i="1"/>
  <c r="L1527" i="1"/>
  <c r="T1527" i="1" s="1"/>
  <c r="K1527" i="1"/>
  <c r="S1526" i="1"/>
  <c r="R1526" i="1"/>
  <c r="Q1526" i="1"/>
  <c r="P1526" i="1"/>
  <c r="O1526" i="1"/>
  <c r="N1526" i="1"/>
  <c r="M1526" i="1"/>
  <c r="L1526" i="1"/>
  <c r="K1526" i="1"/>
  <c r="S1525" i="1"/>
  <c r="R1525" i="1"/>
  <c r="Q1525" i="1"/>
  <c r="P1525" i="1"/>
  <c r="O1525" i="1"/>
  <c r="N1525" i="1"/>
  <c r="M1525" i="1"/>
  <c r="L1525" i="1"/>
  <c r="K1525" i="1"/>
  <c r="S1524" i="1"/>
  <c r="R1524" i="1"/>
  <c r="Q1524" i="1"/>
  <c r="P1524" i="1"/>
  <c r="O1524" i="1"/>
  <c r="N1524" i="1"/>
  <c r="M1524" i="1"/>
  <c r="L1524" i="1"/>
  <c r="K1524" i="1"/>
  <c r="S1523" i="1"/>
  <c r="R1523" i="1"/>
  <c r="Q1523" i="1"/>
  <c r="P1523" i="1"/>
  <c r="O1523" i="1"/>
  <c r="N1523" i="1"/>
  <c r="M1523" i="1"/>
  <c r="L1523" i="1"/>
  <c r="T1523" i="1" s="1"/>
  <c r="K1523" i="1"/>
  <c r="S1522" i="1"/>
  <c r="R1522" i="1"/>
  <c r="Q1522" i="1"/>
  <c r="P1522" i="1"/>
  <c r="O1522" i="1"/>
  <c r="N1522" i="1"/>
  <c r="M1522" i="1"/>
  <c r="L1522" i="1"/>
  <c r="K1522" i="1"/>
  <c r="S1521" i="1"/>
  <c r="R1521" i="1"/>
  <c r="Q1521" i="1"/>
  <c r="P1521" i="1"/>
  <c r="O1521" i="1"/>
  <c r="N1521" i="1"/>
  <c r="M1521" i="1"/>
  <c r="L1521" i="1"/>
  <c r="K1521" i="1"/>
  <c r="T1521" i="1" s="1"/>
  <c r="S1520" i="1"/>
  <c r="R1520" i="1"/>
  <c r="Q1520" i="1"/>
  <c r="P1520" i="1"/>
  <c r="O1520" i="1"/>
  <c r="N1520" i="1"/>
  <c r="M1520" i="1"/>
  <c r="L1520" i="1"/>
  <c r="T1520" i="1" s="1"/>
  <c r="K1520" i="1"/>
  <c r="S1519" i="1"/>
  <c r="R1519" i="1"/>
  <c r="Q1519" i="1"/>
  <c r="P1519" i="1"/>
  <c r="O1519" i="1"/>
  <c r="N1519" i="1"/>
  <c r="M1519" i="1"/>
  <c r="L1519" i="1"/>
  <c r="T1519" i="1" s="1"/>
  <c r="K1519" i="1"/>
  <c r="S1518" i="1"/>
  <c r="R1518" i="1"/>
  <c r="Q1518" i="1"/>
  <c r="P1518" i="1"/>
  <c r="O1518" i="1"/>
  <c r="N1518" i="1"/>
  <c r="M1518" i="1"/>
  <c r="L1518" i="1"/>
  <c r="K1518" i="1"/>
  <c r="T1518" i="1" s="1"/>
  <c r="S1517" i="1"/>
  <c r="R1517" i="1"/>
  <c r="Q1517" i="1"/>
  <c r="P1517" i="1"/>
  <c r="O1517" i="1"/>
  <c r="N1517" i="1"/>
  <c r="M1517" i="1"/>
  <c r="L1517" i="1"/>
  <c r="K1517" i="1"/>
  <c r="S1516" i="1"/>
  <c r="R1516" i="1"/>
  <c r="Q1516" i="1"/>
  <c r="P1516" i="1"/>
  <c r="O1516" i="1"/>
  <c r="N1516" i="1"/>
  <c r="M1516" i="1"/>
  <c r="L1516" i="1"/>
  <c r="K1516" i="1"/>
  <c r="S1515" i="1"/>
  <c r="R1515" i="1"/>
  <c r="Q1515" i="1"/>
  <c r="P1515" i="1"/>
  <c r="O1515" i="1"/>
  <c r="N1515" i="1"/>
  <c r="M1515" i="1"/>
  <c r="L1515" i="1"/>
  <c r="T1515" i="1" s="1"/>
  <c r="K1515" i="1"/>
  <c r="S1514" i="1"/>
  <c r="R1514" i="1"/>
  <c r="Q1514" i="1"/>
  <c r="P1514" i="1"/>
  <c r="O1514" i="1"/>
  <c r="N1514" i="1"/>
  <c r="M1514" i="1"/>
  <c r="L1514" i="1"/>
  <c r="K1514" i="1"/>
  <c r="S1513" i="1"/>
  <c r="R1513" i="1"/>
  <c r="Q1513" i="1"/>
  <c r="P1513" i="1"/>
  <c r="O1513" i="1"/>
  <c r="N1513" i="1"/>
  <c r="M1513" i="1"/>
  <c r="L1513" i="1"/>
  <c r="K1513" i="1"/>
  <c r="T1513" i="1" s="1"/>
  <c r="S1512" i="1"/>
  <c r="R1512" i="1"/>
  <c r="Q1512" i="1"/>
  <c r="P1512" i="1"/>
  <c r="O1512" i="1"/>
  <c r="N1512" i="1"/>
  <c r="M1512" i="1"/>
  <c r="L1512" i="1"/>
  <c r="K1512" i="1"/>
  <c r="S1511" i="1"/>
  <c r="R1511" i="1"/>
  <c r="Q1511" i="1"/>
  <c r="P1511" i="1"/>
  <c r="O1511" i="1"/>
  <c r="N1511" i="1"/>
  <c r="M1511" i="1"/>
  <c r="L1511" i="1"/>
  <c r="T1511" i="1" s="1"/>
  <c r="K1511" i="1"/>
  <c r="S1510" i="1"/>
  <c r="R1510" i="1"/>
  <c r="Q1510" i="1"/>
  <c r="P1510" i="1"/>
  <c r="O1510" i="1"/>
  <c r="N1510" i="1"/>
  <c r="M1510" i="1"/>
  <c r="L1510" i="1"/>
  <c r="K1510" i="1"/>
  <c r="S1501" i="1"/>
  <c r="R1501" i="1"/>
  <c r="Q1501" i="1"/>
  <c r="P1501" i="1"/>
  <c r="O1501" i="1"/>
  <c r="N1501" i="1"/>
  <c r="M1501" i="1"/>
  <c r="L1501" i="1"/>
  <c r="K1501" i="1"/>
  <c r="T1501" i="1" s="1"/>
  <c r="S1500" i="1"/>
  <c r="R1500" i="1"/>
  <c r="Q1500" i="1"/>
  <c r="P1500" i="1"/>
  <c r="O1500" i="1"/>
  <c r="N1500" i="1"/>
  <c r="M1500" i="1"/>
  <c r="L1500" i="1"/>
  <c r="K1500" i="1"/>
  <c r="T1500" i="1" s="1"/>
  <c r="S1499" i="1"/>
  <c r="R1499" i="1"/>
  <c r="Q1499" i="1"/>
  <c r="P1499" i="1"/>
  <c r="O1499" i="1"/>
  <c r="N1499" i="1"/>
  <c r="M1499" i="1"/>
  <c r="L1499" i="1"/>
  <c r="T1499" i="1" s="1"/>
  <c r="K1499" i="1"/>
  <c r="S1498" i="1"/>
  <c r="R1498" i="1"/>
  <c r="Q1498" i="1"/>
  <c r="P1498" i="1"/>
  <c r="O1498" i="1"/>
  <c r="N1498" i="1"/>
  <c r="M1498" i="1"/>
  <c r="L1498" i="1"/>
  <c r="K1498" i="1"/>
  <c r="S1497" i="1"/>
  <c r="R1497" i="1"/>
  <c r="Q1497" i="1"/>
  <c r="P1497" i="1"/>
  <c r="O1497" i="1"/>
  <c r="N1497" i="1"/>
  <c r="M1497" i="1"/>
  <c r="L1497" i="1"/>
  <c r="K1497" i="1"/>
  <c r="S1496" i="1"/>
  <c r="R1496" i="1"/>
  <c r="Q1496" i="1"/>
  <c r="P1496" i="1"/>
  <c r="O1496" i="1"/>
  <c r="N1496" i="1"/>
  <c r="M1496" i="1"/>
  <c r="L1496" i="1"/>
  <c r="K1496" i="1"/>
  <c r="S1495" i="1"/>
  <c r="R1495" i="1"/>
  <c r="Q1495" i="1"/>
  <c r="P1495" i="1"/>
  <c r="O1495" i="1"/>
  <c r="N1495" i="1"/>
  <c r="M1495" i="1"/>
  <c r="L1495" i="1"/>
  <c r="K1495" i="1"/>
  <c r="T1495" i="1" s="1"/>
  <c r="S1494" i="1"/>
  <c r="R1494" i="1"/>
  <c r="Q1494" i="1"/>
  <c r="P1494" i="1"/>
  <c r="O1494" i="1"/>
  <c r="N1494" i="1"/>
  <c r="M1494" i="1"/>
  <c r="L1494" i="1"/>
  <c r="K1494" i="1"/>
  <c r="T1494" i="1" s="1"/>
  <c r="S1493" i="1"/>
  <c r="R1493" i="1"/>
  <c r="Q1493" i="1"/>
  <c r="P1493" i="1"/>
  <c r="O1493" i="1"/>
  <c r="N1493" i="1"/>
  <c r="M1493" i="1"/>
  <c r="L1493" i="1"/>
  <c r="K1493" i="1"/>
  <c r="T1493" i="1" s="1"/>
  <c r="S1492" i="1"/>
  <c r="R1492" i="1"/>
  <c r="Q1492" i="1"/>
  <c r="P1492" i="1"/>
  <c r="O1492" i="1"/>
  <c r="N1492" i="1"/>
  <c r="M1492" i="1"/>
  <c r="L1492" i="1"/>
  <c r="K1492" i="1"/>
  <c r="S1491" i="1"/>
  <c r="R1491" i="1"/>
  <c r="Q1491" i="1"/>
  <c r="P1491" i="1"/>
  <c r="O1491" i="1"/>
  <c r="N1491" i="1"/>
  <c r="M1491" i="1"/>
  <c r="L1491" i="1"/>
  <c r="K1491" i="1"/>
  <c r="T1491" i="1" s="1"/>
  <c r="S1490" i="1"/>
  <c r="R1490" i="1"/>
  <c r="Q1490" i="1"/>
  <c r="P1490" i="1"/>
  <c r="O1490" i="1"/>
  <c r="N1490" i="1"/>
  <c r="M1490" i="1"/>
  <c r="L1490" i="1"/>
  <c r="K1490" i="1"/>
  <c r="S1489" i="1"/>
  <c r="R1489" i="1"/>
  <c r="Q1489" i="1"/>
  <c r="P1489" i="1"/>
  <c r="O1489" i="1"/>
  <c r="N1489" i="1"/>
  <c r="M1489" i="1"/>
  <c r="L1489" i="1"/>
  <c r="K1489" i="1"/>
  <c r="S1488" i="1"/>
  <c r="R1488" i="1"/>
  <c r="Q1488" i="1"/>
  <c r="P1488" i="1"/>
  <c r="O1488" i="1"/>
  <c r="N1488" i="1"/>
  <c r="M1488" i="1"/>
  <c r="L1488" i="1"/>
  <c r="K1488" i="1"/>
  <c r="T1488" i="1" s="1"/>
  <c r="S1487" i="1"/>
  <c r="R1487" i="1"/>
  <c r="Q1487" i="1"/>
  <c r="P1487" i="1"/>
  <c r="O1487" i="1"/>
  <c r="N1487" i="1"/>
  <c r="M1487" i="1"/>
  <c r="L1487" i="1"/>
  <c r="T1487" i="1" s="1"/>
  <c r="K1487" i="1"/>
  <c r="S1486" i="1"/>
  <c r="R1486" i="1"/>
  <c r="Q1486" i="1"/>
  <c r="P1486" i="1"/>
  <c r="O1486" i="1"/>
  <c r="N1486" i="1"/>
  <c r="M1486" i="1"/>
  <c r="L1486" i="1"/>
  <c r="K1486" i="1"/>
  <c r="S1485" i="1"/>
  <c r="R1485" i="1"/>
  <c r="Q1485" i="1"/>
  <c r="P1485" i="1"/>
  <c r="O1485" i="1"/>
  <c r="N1485" i="1"/>
  <c r="M1485" i="1"/>
  <c r="L1485" i="1"/>
  <c r="K1485" i="1"/>
  <c r="S1484" i="1"/>
  <c r="R1484" i="1"/>
  <c r="Q1484" i="1"/>
  <c r="P1484" i="1"/>
  <c r="O1484" i="1"/>
  <c r="N1484" i="1"/>
  <c r="M1484" i="1"/>
  <c r="L1484" i="1"/>
  <c r="K1484" i="1"/>
  <c r="T1484" i="1" s="1"/>
  <c r="S1483" i="1"/>
  <c r="R1483" i="1"/>
  <c r="Q1483" i="1"/>
  <c r="P1483" i="1"/>
  <c r="O1483" i="1"/>
  <c r="N1483" i="1"/>
  <c r="M1483" i="1"/>
  <c r="L1483" i="1"/>
  <c r="T1483" i="1" s="1"/>
  <c r="K1483" i="1"/>
  <c r="S1482" i="1"/>
  <c r="R1482" i="1"/>
  <c r="Q1482" i="1"/>
  <c r="P1482" i="1"/>
  <c r="O1482" i="1"/>
  <c r="N1482" i="1"/>
  <c r="M1482" i="1"/>
  <c r="L1482" i="1"/>
  <c r="K1482" i="1"/>
  <c r="T1482" i="1" s="1"/>
  <c r="S1481" i="1"/>
  <c r="R1481" i="1"/>
  <c r="Q1481" i="1"/>
  <c r="P1481" i="1"/>
  <c r="O1481" i="1"/>
  <c r="N1481" i="1"/>
  <c r="M1481" i="1"/>
  <c r="L1481" i="1"/>
  <c r="K1481" i="1"/>
  <c r="T1481" i="1" s="1"/>
  <c r="S1480" i="1"/>
  <c r="R1480" i="1"/>
  <c r="Q1480" i="1"/>
  <c r="P1480" i="1"/>
  <c r="O1480" i="1"/>
  <c r="N1480" i="1"/>
  <c r="M1480" i="1"/>
  <c r="L1480" i="1"/>
  <c r="T1480" i="1" s="1"/>
  <c r="K1480" i="1"/>
  <c r="S1479" i="1"/>
  <c r="R1479" i="1"/>
  <c r="Q1479" i="1"/>
  <c r="P1479" i="1"/>
  <c r="O1479" i="1"/>
  <c r="N1479" i="1"/>
  <c r="M1479" i="1"/>
  <c r="L1479" i="1"/>
  <c r="T1479" i="1" s="1"/>
  <c r="K1479" i="1"/>
  <c r="S1478" i="1"/>
  <c r="R1478" i="1"/>
  <c r="Q1478" i="1"/>
  <c r="P1478" i="1"/>
  <c r="O1478" i="1"/>
  <c r="N1478" i="1"/>
  <c r="M1478" i="1"/>
  <c r="L1478" i="1"/>
  <c r="K1478" i="1"/>
  <c r="T1478" i="1" s="1"/>
  <c r="S1477" i="1"/>
  <c r="R1477" i="1"/>
  <c r="Q1477" i="1"/>
  <c r="P1477" i="1"/>
  <c r="O1477" i="1"/>
  <c r="N1477" i="1"/>
  <c r="M1477" i="1"/>
  <c r="L1477" i="1"/>
  <c r="K1477" i="1"/>
  <c r="S1476" i="1"/>
  <c r="R1476" i="1"/>
  <c r="Q1476" i="1"/>
  <c r="P1476" i="1"/>
  <c r="O1476" i="1"/>
  <c r="N1476" i="1"/>
  <c r="M1476" i="1"/>
  <c r="L1476" i="1"/>
  <c r="K1476" i="1"/>
  <c r="S1475" i="1"/>
  <c r="R1475" i="1"/>
  <c r="Q1475" i="1"/>
  <c r="P1475" i="1"/>
  <c r="O1475" i="1"/>
  <c r="N1475" i="1"/>
  <c r="M1475" i="1"/>
  <c r="L1475" i="1"/>
  <c r="K1475" i="1"/>
  <c r="T1475" i="1" s="1"/>
  <c r="S1474" i="1"/>
  <c r="R1474" i="1"/>
  <c r="Q1474" i="1"/>
  <c r="P1474" i="1"/>
  <c r="O1474" i="1"/>
  <c r="N1474" i="1"/>
  <c r="M1474" i="1"/>
  <c r="L1474" i="1"/>
  <c r="K1474" i="1"/>
  <c r="S1473" i="1"/>
  <c r="R1473" i="1"/>
  <c r="Q1473" i="1"/>
  <c r="P1473" i="1"/>
  <c r="O1473" i="1"/>
  <c r="N1473" i="1"/>
  <c r="M1473" i="1"/>
  <c r="L1473" i="1"/>
  <c r="T1473" i="1" s="1"/>
  <c r="K1473" i="1"/>
  <c r="S1472" i="1"/>
  <c r="R1472" i="1"/>
  <c r="Q1472" i="1"/>
  <c r="P1472" i="1"/>
  <c r="O1472" i="1"/>
  <c r="N1472" i="1"/>
  <c r="M1472" i="1"/>
  <c r="L1472" i="1"/>
  <c r="K1472" i="1"/>
  <c r="S1471" i="1"/>
  <c r="R1471" i="1"/>
  <c r="Q1471" i="1"/>
  <c r="P1471" i="1"/>
  <c r="O1471" i="1"/>
  <c r="N1471" i="1"/>
  <c r="M1471" i="1"/>
  <c r="L1471" i="1"/>
  <c r="T1471" i="1" s="1"/>
  <c r="K1471" i="1"/>
  <c r="N1470" i="1"/>
  <c r="M1470" i="1"/>
  <c r="I1470" i="1"/>
  <c r="Q1469" i="1"/>
  <c r="P1469" i="1"/>
  <c r="I1469" i="1"/>
  <c r="O1469" i="1" s="1"/>
  <c r="S1460" i="1"/>
  <c r="R1460" i="1"/>
  <c r="Q1460" i="1"/>
  <c r="P1460" i="1"/>
  <c r="O1460" i="1"/>
  <c r="N1460" i="1"/>
  <c r="M1460" i="1"/>
  <c r="L1460" i="1"/>
  <c r="T1460" i="1" s="1"/>
  <c r="K1460" i="1"/>
  <c r="S1459" i="1"/>
  <c r="R1459" i="1"/>
  <c r="Q1459" i="1"/>
  <c r="P1459" i="1"/>
  <c r="O1459" i="1"/>
  <c r="N1459" i="1"/>
  <c r="M1459" i="1"/>
  <c r="L1459" i="1"/>
  <c r="K1459" i="1"/>
  <c r="S1458" i="1"/>
  <c r="R1458" i="1"/>
  <c r="Q1458" i="1"/>
  <c r="P1458" i="1"/>
  <c r="O1458" i="1"/>
  <c r="N1458" i="1"/>
  <c r="M1458" i="1"/>
  <c r="L1458" i="1"/>
  <c r="K1458" i="1"/>
  <c r="T1458" i="1" s="1"/>
  <c r="S1448" i="1"/>
  <c r="R1448" i="1"/>
  <c r="Q1448" i="1"/>
  <c r="P1448" i="1"/>
  <c r="O1448" i="1"/>
  <c r="N1448" i="1"/>
  <c r="M1448" i="1"/>
  <c r="L1448" i="1"/>
  <c r="K1448" i="1"/>
  <c r="T1448" i="1" s="1"/>
  <c r="S1447" i="1"/>
  <c r="R1447" i="1"/>
  <c r="Q1447" i="1"/>
  <c r="P1447" i="1"/>
  <c r="O1447" i="1"/>
  <c r="N1447" i="1"/>
  <c r="M1447" i="1"/>
  <c r="L1447" i="1"/>
  <c r="T1447" i="1" s="1"/>
  <c r="K1447" i="1"/>
  <c r="S1446" i="1"/>
  <c r="R1446" i="1"/>
  <c r="Q1446" i="1"/>
  <c r="P1446" i="1"/>
  <c r="O1446" i="1"/>
  <c r="N1446" i="1"/>
  <c r="M1446" i="1"/>
  <c r="L1446" i="1"/>
  <c r="K1446" i="1"/>
  <c r="S1444" i="1"/>
  <c r="R1444" i="1"/>
  <c r="Q1444" i="1"/>
  <c r="P1444" i="1"/>
  <c r="O1444" i="1"/>
  <c r="N1444" i="1"/>
  <c r="M1444" i="1"/>
  <c r="L1444" i="1"/>
  <c r="K1444" i="1"/>
  <c r="S1443" i="1"/>
  <c r="R1443" i="1"/>
  <c r="Q1443" i="1"/>
  <c r="P1443" i="1"/>
  <c r="O1443" i="1"/>
  <c r="N1443" i="1"/>
  <c r="M1443" i="1"/>
  <c r="L1443" i="1"/>
  <c r="K1443" i="1"/>
  <c r="S1442" i="1"/>
  <c r="R1442" i="1"/>
  <c r="Q1442" i="1"/>
  <c r="P1442" i="1"/>
  <c r="O1442" i="1"/>
  <c r="N1442" i="1"/>
  <c r="M1442" i="1"/>
  <c r="L1442" i="1"/>
  <c r="K1442" i="1"/>
  <c r="T1442" i="1" s="1"/>
  <c r="S1440" i="1"/>
  <c r="R1440" i="1"/>
  <c r="Q1440" i="1"/>
  <c r="P1440" i="1"/>
  <c r="O1440" i="1"/>
  <c r="N1440" i="1"/>
  <c r="M1440" i="1"/>
  <c r="L1440" i="1"/>
  <c r="K1440" i="1"/>
  <c r="T1440" i="1" s="1"/>
  <c r="S1439" i="1"/>
  <c r="R1439" i="1"/>
  <c r="Q1439" i="1"/>
  <c r="P1439" i="1"/>
  <c r="O1439" i="1"/>
  <c r="N1439" i="1"/>
  <c r="M1439" i="1"/>
  <c r="L1439" i="1"/>
  <c r="K1439" i="1"/>
  <c r="S1438" i="1"/>
  <c r="R1438" i="1"/>
  <c r="Q1438" i="1"/>
  <c r="P1438" i="1"/>
  <c r="O1438" i="1"/>
  <c r="N1438" i="1"/>
  <c r="M1438" i="1"/>
  <c r="L1438" i="1"/>
  <c r="K1438" i="1"/>
  <c r="S1427" i="1"/>
  <c r="R1427" i="1"/>
  <c r="Q1427" i="1"/>
  <c r="P1427" i="1"/>
  <c r="O1427" i="1"/>
  <c r="N1427" i="1"/>
  <c r="M1427" i="1"/>
  <c r="L1427" i="1"/>
  <c r="K1427" i="1"/>
  <c r="T1427" i="1" s="1"/>
  <c r="S1426" i="1"/>
  <c r="R1426" i="1"/>
  <c r="Q1426" i="1"/>
  <c r="P1426" i="1"/>
  <c r="O1426" i="1"/>
  <c r="N1426" i="1"/>
  <c r="M1426" i="1"/>
  <c r="L1426" i="1"/>
  <c r="K1426" i="1"/>
  <c r="S1425" i="1"/>
  <c r="R1425" i="1"/>
  <c r="Q1425" i="1"/>
  <c r="P1425" i="1"/>
  <c r="O1425" i="1"/>
  <c r="N1425" i="1"/>
  <c r="M1425" i="1"/>
  <c r="L1425" i="1"/>
  <c r="K1425" i="1"/>
  <c r="S1424" i="1"/>
  <c r="R1424" i="1"/>
  <c r="Q1424" i="1"/>
  <c r="P1424" i="1"/>
  <c r="O1424" i="1"/>
  <c r="N1424" i="1"/>
  <c r="M1424" i="1"/>
  <c r="L1424" i="1"/>
  <c r="K1424" i="1"/>
  <c r="T1424" i="1" s="1"/>
  <c r="S1423" i="1"/>
  <c r="R1423" i="1"/>
  <c r="Q1423" i="1"/>
  <c r="P1423" i="1"/>
  <c r="O1423" i="1"/>
  <c r="N1423" i="1"/>
  <c r="M1423" i="1"/>
  <c r="L1423" i="1"/>
  <c r="T1423" i="1" s="1"/>
  <c r="K1423" i="1"/>
  <c r="S1422" i="1"/>
  <c r="R1422" i="1"/>
  <c r="Q1422" i="1"/>
  <c r="P1422" i="1"/>
  <c r="O1422" i="1"/>
  <c r="N1422" i="1"/>
  <c r="M1422" i="1"/>
  <c r="L1422" i="1"/>
  <c r="K1422" i="1"/>
  <c r="S1421" i="1"/>
  <c r="R1421" i="1"/>
  <c r="Q1421" i="1"/>
  <c r="P1421" i="1"/>
  <c r="O1421" i="1"/>
  <c r="N1421" i="1"/>
  <c r="M1421" i="1"/>
  <c r="L1421" i="1"/>
  <c r="K1421" i="1"/>
  <c r="S1420" i="1"/>
  <c r="R1420" i="1"/>
  <c r="Q1420" i="1"/>
  <c r="P1420" i="1"/>
  <c r="O1420" i="1"/>
  <c r="N1420" i="1"/>
  <c r="M1420" i="1"/>
  <c r="L1420" i="1"/>
  <c r="K1420" i="1"/>
  <c r="T1420" i="1" s="1"/>
  <c r="S1419" i="1"/>
  <c r="R1419" i="1"/>
  <c r="Q1419" i="1"/>
  <c r="P1419" i="1"/>
  <c r="O1419" i="1"/>
  <c r="N1419" i="1"/>
  <c r="M1419" i="1"/>
  <c r="L1419" i="1"/>
  <c r="T1419" i="1" s="1"/>
  <c r="K1419" i="1"/>
  <c r="S1418" i="1"/>
  <c r="R1418" i="1"/>
  <c r="Q1418" i="1"/>
  <c r="P1418" i="1"/>
  <c r="O1418" i="1"/>
  <c r="N1418" i="1"/>
  <c r="M1418" i="1"/>
  <c r="L1418" i="1"/>
  <c r="K1418" i="1"/>
  <c r="T1418" i="1" s="1"/>
  <c r="S1417" i="1"/>
  <c r="R1417" i="1"/>
  <c r="Q1417" i="1"/>
  <c r="P1417" i="1"/>
  <c r="O1417" i="1"/>
  <c r="N1417" i="1"/>
  <c r="M1417" i="1"/>
  <c r="L1417" i="1"/>
  <c r="T1417" i="1" s="1"/>
  <c r="K1417" i="1"/>
  <c r="S1416" i="1"/>
  <c r="R1416" i="1"/>
  <c r="Q1416" i="1"/>
  <c r="P1416" i="1"/>
  <c r="O1416" i="1"/>
  <c r="N1416" i="1"/>
  <c r="M1416" i="1"/>
  <c r="L1416" i="1"/>
  <c r="K1416" i="1"/>
  <c r="T1416" i="1" s="1"/>
  <c r="S1406" i="1"/>
  <c r="L1406" i="1"/>
  <c r="K1406" i="1"/>
  <c r="I1406" i="1"/>
  <c r="R1406" i="1" s="1"/>
  <c r="O1405" i="1"/>
  <c r="N1405" i="1"/>
  <c r="M1405" i="1"/>
  <c r="K1405" i="1"/>
  <c r="I1405" i="1"/>
  <c r="R1404" i="1"/>
  <c r="Q1404" i="1"/>
  <c r="I1404" i="1"/>
  <c r="M1403" i="1"/>
  <c r="L1403" i="1"/>
  <c r="I1403" i="1"/>
  <c r="S1403" i="1" s="1"/>
  <c r="P1402" i="1"/>
  <c r="O1402" i="1"/>
  <c r="I1402" i="1"/>
  <c r="N1402" i="1" s="1"/>
  <c r="R1401" i="1"/>
  <c r="K1401" i="1"/>
  <c r="I1401" i="1"/>
  <c r="S1401" i="1" s="1"/>
  <c r="N1400" i="1"/>
  <c r="M1400" i="1"/>
  <c r="I1400" i="1"/>
  <c r="Q1399" i="1"/>
  <c r="P1399" i="1"/>
  <c r="I1399" i="1"/>
  <c r="O1399" i="1" s="1"/>
  <c r="S1398" i="1"/>
  <c r="L1398" i="1"/>
  <c r="K1398" i="1"/>
  <c r="I1398" i="1"/>
  <c r="R1398" i="1" s="1"/>
  <c r="O1397" i="1"/>
  <c r="N1397" i="1"/>
  <c r="I1397" i="1"/>
  <c r="M1397" i="1" s="1"/>
  <c r="R1396" i="1"/>
  <c r="Q1396" i="1"/>
  <c r="I1396" i="1"/>
  <c r="M1395" i="1"/>
  <c r="L1395" i="1"/>
  <c r="I1395" i="1"/>
  <c r="S1395" i="1" s="1"/>
  <c r="S1378" i="1"/>
  <c r="P1378" i="1"/>
  <c r="O1378" i="1"/>
  <c r="N1378" i="1"/>
  <c r="M1378" i="1"/>
  <c r="K1378" i="1"/>
  <c r="I1378" i="1"/>
  <c r="I1377" i="1"/>
  <c r="S1376" i="1"/>
  <c r="Q1376" i="1"/>
  <c r="P1376" i="1"/>
  <c r="N1376" i="1"/>
  <c r="M1376" i="1"/>
  <c r="L1376" i="1"/>
  <c r="K1376" i="1"/>
  <c r="I1376" i="1"/>
  <c r="R1376" i="1" s="1"/>
  <c r="S1375" i="1"/>
  <c r="Q1375" i="1"/>
  <c r="P1375" i="1"/>
  <c r="O1375" i="1"/>
  <c r="N1375" i="1"/>
  <c r="M1375" i="1"/>
  <c r="L1375" i="1"/>
  <c r="K1375" i="1"/>
  <c r="I1375" i="1"/>
  <c r="R1375" i="1" s="1"/>
  <c r="S1374" i="1"/>
  <c r="L1374" i="1"/>
  <c r="K1374" i="1"/>
  <c r="I1374" i="1"/>
  <c r="R1374" i="1" s="1"/>
  <c r="O1373" i="1"/>
  <c r="N1373" i="1"/>
  <c r="L1373" i="1"/>
  <c r="I1373" i="1"/>
  <c r="M1373" i="1" s="1"/>
  <c r="R1353" i="1"/>
  <c r="K1353" i="1"/>
  <c r="I1353" i="1"/>
  <c r="S1353" i="1" s="1"/>
  <c r="S1352" i="1"/>
  <c r="Q1352" i="1"/>
  <c r="P1352" i="1"/>
  <c r="N1352" i="1"/>
  <c r="M1352" i="1"/>
  <c r="L1352" i="1"/>
  <c r="K1352" i="1"/>
  <c r="I1352" i="1"/>
  <c r="R1352" i="1" s="1"/>
  <c r="S1351" i="1"/>
  <c r="Q1351" i="1"/>
  <c r="P1351" i="1"/>
  <c r="O1351" i="1"/>
  <c r="N1351" i="1"/>
  <c r="L1351" i="1"/>
  <c r="K1351" i="1"/>
  <c r="I1351" i="1"/>
  <c r="M1351" i="1" s="1"/>
  <c r="S1350" i="1"/>
  <c r="Q1350" i="1"/>
  <c r="L1350" i="1"/>
  <c r="K1350" i="1"/>
  <c r="I1350" i="1"/>
  <c r="R1350" i="1" s="1"/>
  <c r="O1349" i="1"/>
  <c r="N1349" i="1"/>
  <c r="L1349" i="1"/>
  <c r="I1349" i="1"/>
  <c r="M1349" i="1" s="1"/>
  <c r="P1348" i="1"/>
  <c r="O1348" i="1"/>
  <c r="M1348" i="1"/>
  <c r="I1348" i="1"/>
  <c r="R1348" i="1" s="1"/>
  <c r="S1347" i="1"/>
  <c r="M1347" i="1"/>
  <c r="L1347" i="1"/>
  <c r="K1347" i="1"/>
  <c r="I1347" i="1"/>
  <c r="S1346" i="1"/>
  <c r="P1346" i="1"/>
  <c r="O1346" i="1"/>
  <c r="N1346" i="1"/>
  <c r="M1346" i="1"/>
  <c r="K1346" i="1"/>
  <c r="I1346" i="1"/>
  <c r="I1345" i="1"/>
  <c r="S1344" i="1"/>
  <c r="Q1344" i="1"/>
  <c r="P1344" i="1"/>
  <c r="N1344" i="1"/>
  <c r="M1344" i="1"/>
  <c r="L1344" i="1"/>
  <c r="K1344" i="1"/>
  <c r="I1344" i="1"/>
  <c r="R1344" i="1" s="1"/>
  <c r="S1343" i="1"/>
  <c r="Q1343" i="1"/>
  <c r="P1343" i="1"/>
  <c r="O1343" i="1"/>
  <c r="N1343" i="1"/>
  <c r="L1343" i="1"/>
  <c r="K1343" i="1"/>
  <c r="I1343" i="1"/>
  <c r="M1343" i="1" s="1"/>
  <c r="S1342" i="1"/>
  <c r="O1342" i="1"/>
  <c r="L1342" i="1"/>
  <c r="K1342" i="1"/>
  <c r="I1342" i="1"/>
  <c r="R1341" i="1"/>
  <c r="N1341" i="1"/>
  <c r="M1341" i="1"/>
  <c r="L1341" i="1"/>
  <c r="I1341" i="1"/>
  <c r="R1340" i="1"/>
  <c r="O1340" i="1"/>
  <c r="M1340" i="1"/>
  <c r="L1340" i="1"/>
  <c r="I1340" i="1"/>
  <c r="S1339" i="1"/>
  <c r="R1339" i="1"/>
  <c r="O1339" i="1"/>
  <c r="M1339" i="1"/>
  <c r="L1339" i="1"/>
  <c r="K1339" i="1"/>
  <c r="I1339" i="1"/>
  <c r="P1339" i="1" s="1"/>
  <c r="S1338" i="1"/>
  <c r="R1338" i="1"/>
  <c r="O1338" i="1"/>
  <c r="N1338" i="1"/>
  <c r="M1338" i="1"/>
  <c r="K1338" i="1"/>
  <c r="I1338" i="1"/>
  <c r="P1338" i="1" s="1"/>
  <c r="S1337" i="1"/>
  <c r="R1337" i="1"/>
  <c r="P1337" i="1"/>
  <c r="N1337" i="1"/>
  <c r="M1337" i="1"/>
  <c r="K1337" i="1"/>
  <c r="I1337" i="1"/>
  <c r="Q1337" i="1" s="1"/>
  <c r="S1336" i="1"/>
  <c r="Q1336" i="1"/>
  <c r="P1336" i="1"/>
  <c r="N1336" i="1"/>
  <c r="M1336" i="1"/>
  <c r="L1336" i="1"/>
  <c r="K1336" i="1"/>
  <c r="I1336" i="1"/>
  <c r="R1336" i="1" s="1"/>
  <c r="S1335" i="1"/>
  <c r="Q1335" i="1"/>
  <c r="P1335" i="1"/>
  <c r="O1335" i="1"/>
  <c r="N1335" i="1"/>
  <c r="L1335" i="1"/>
  <c r="K1335" i="1"/>
  <c r="I1335" i="1"/>
  <c r="M1335" i="1" s="1"/>
  <c r="S1334" i="1"/>
  <c r="R1334" i="1"/>
  <c r="Q1334" i="1"/>
  <c r="O1334" i="1"/>
  <c r="L1334" i="1"/>
  <c r="K1334" i="1"/>
  <c r="I1334" i="1"/>
  <c r="I1333" i="1"/>
  <c r="S1332" i="1"/>
  <c r="Q1332" i="1"/>
  <c r="P1332" i="1"/>
  <c r="N1332" i="1"/>
  <c r="M1332" i="1"/>
  <c r="L1332" i="1"/>
  <c r="K1332" i="1"/>
  <c r="I1332" i="1"/>
  <c r="R1332" i="1" s="1"/>
  <c r="S1331" i="1"/>
  <c r="Q1331" i="1"/>
  <c r="P1331" i="1"/>
  <c r="O1331" i="1"/>
  <c r="N1331" i="1"/>
  <c r="L1331" i="1"/>
  <c r="K1331" i="1"/>
  <c r="I1331" i="1"/>
  <c r="M1331" i="1" s="1"/>
  <c r="S1330" i="1"/>
  <c r="L1330" i="1"/>
  <c r="K1330" i="1"/>
  <c r="I1330" i="1"/>
  <c r="R1330" i="1" s="1"/>
  <c r="S1329" i="1"/>
  <c r="R1329" i="1"/>
  <c r="Q1329" i="1"/>
  <c r="P1329" i="1"/>
  <c r="O1329" i="1"/>
  <c r="N1329" i="1"/>
  <c r="M1329" i="1"/>
  <c r="L1329" i="1"/>
  <c r="K1329" i="1"/>
  <c r="S1328" i="1"/>
  <c r="Q1328" i="1"/>
  <c r="P1328" i="1"/>
  <c r="O1328" i="1"/>
  <c r="N1328" i="1"/>
  <c r="L1328" i="1"/>
  <c r="K1328" i="1"/>
  <c r="I1328" i="1"/>
  <c r="M1328" i="1" s="1"/>
  <c r="S1327" i="1"/>
  <c r="L1327" i="1"/>
  <c r="K1327" i="1"/>
  <c r="I1327" i="1"/>
  <c r="R1327" i="1" s="1"/>
  <c r="O1326" i="1"/>
  <c r="N1326" i="1"/>
  <c r="I1326" i="1"/>
  <c r="M1326" i="1" s="1"/>
  <c r="Q1325" i="1"/>
  <c r="I1325" i="1"/>
  <c r="S1324" i="1"/>
  <c r="P1324" i="1"/>
  <c r="M1324" i="1"/>
  <c r="L1324" i="1"/>
  <c r="K1324" i="1"/>
  <c r="I1324" i="1"/>
  <c r="R1324" i="1" s="1"/>
  <c r="S1323" i="1"/>
  <c r="P1323" i="1"/>
  <c r="O1323" i="1"/>
  <c r="N1323" i="1"/>
  <c r="M1323" i="1"/>
  <c r="K1323" i="1"/>
  <c r="I1323" i="1"/>
  <c r="S1322" i="1"/>
  <c r="R1322" i="1"/>
  <c r="I1322" i="1"/>
  <c r="K1322" i="1" s="1"/>
  <c r="S1321" i="1"/>
  <c r="Q1321" i="1"/>
  <c r="P1321" i="1"/>
  <c r="N1321" i="1"/>
  <c r="M1321" i="1"/>
  <c r="L1321" i="1"/>
  <c r="K1321" i="1"/>
  <c r="I1321" i="1"/>
  <c r="R1321" i="1" s="1"/>
  <c r="S1320" i="1"/>
  <c r="Q1320" i="1"/>
  <c r="P1320" i="1"/>
  <c r="O1320" i="1"/>
  <c r="N1320" i="1"/>
  <c r="L1320" i="1"/>
  <c r="K1320" i="1"/>
  <c r="I1320" i="1"/>
  <c r="M1320" i="1" s="1"/>
  <c r="S1319" i="1"/>
  <c r="L1319" i="1"/>
  <c r="K1319" i="1"/>
  <c r="I1319" i="1"/>
  <c r="R1319" i="1" s="1"/>
  <c r="O1318" i="1"/>
  <c r="N1318" i="1"/>
  <c r="I1318" i="1"/>
  <c r="M1318" i="1" s="1"/>
  <c r="Q1317" i="1"/>
  <c r="I1317" i="1"/>
  <c r="S1299" i="1"/>
  <c r="P1299" i="1"/>
  <c r="O1299" i="1"/>
  <c r="N1299" i="1"/>
  <c r="M1299" i="1"/>
  <c r="K1299" i="1"/>
  <c r="I1299" i="1"/>
  <c r="R1298" i="1"/>
  <c r="Q1298" i="1"/>
  <c r="N1298" i="1"/>
  <c r="K1298" i="1"/>
  <c r="I1298" i="1"/>
  <c r="S1298" i="1" s="1"/>
  <c r="S1297" i="1"/>
  <c r="Q1297" i="1"/>
  <c r="O1297" i="1"/>
  <c r="N1297" i="1"/>
  <c r="M1297" i="1"/>
  <c r="L1297" i="1"/>
  <c r="K1297" i="1"/>
  <c r="I1297" i="1"/>
  <c r="R1297" i="1" s="1"/>
  <c r="Q1296" i="1"/>
  <c r="P1296" i="1"/>
  <c r="O1296" i="1"/>
  <c r="N1296" i="1"/>
  <c r="L1296" i="1"/>
  <c r="I1296" i="1"/>
  <c r="M1296" i="1" s="1"/>
  <c r="S1295" i="1"/>
  <c r="O1295" i="1"/>
  <c r="K1295" i="1"/>
  <c r="I1295" i="1"/>
  <c r="R1295" i="1" s="1"/>
  <c r="O1294" i="1"/>
  <c r="N1294" i="1"/>
  <c r="I1294" i="1"/>
  <c r="R1294" i="1" s="1"/>
  <c r="S1274" i="1"/>
  <c r="Q1274" i="1"/>
  <c r="P1274" i="1"/>
  <c r="N1274" i="1"/>
  <c r="M1274" i="1"/>
  <c r="K1274" i="1"/>
  <c r="I1274" i="1"/>
  <c r="R1274" i="1" s="1"/>
  <c r="S1273" i="1"/>
  <c r="Q1273" i="1"/>
  <c r="P1273" i="1"/>
  <c r="N1273" i="1"/>
  <c r="L1273" i="1"/>
  <c r="K1273" i="1"/>
  <c r="I1273" i="1"/>
  <c r="M1273" i="1" s="1"/>
  <c r="S1272" i="1"/>
  <c r="Q1272" i="1"/>
  <c r="P1272" i="1"/>
  <c r="O1272" i="1"/>
  <c r="N1272" i="1"/>
  <c r="M1272" i="1"/>
  <c r="L1272" i="1"/>
  <c r="K1272" i="1"/>
  <c r="I1272" i="1"/>
  <c r="R1272" i="1" s="1"/>
  <c r="O1271" i="1"/>
  <c r="N1271" i="1"/>
  <c r="I1271" i="1"/>
  <c r="Q1270" i="1"/>
  <c r="I1270" i="1"/>
  <c r="M1269" i="1"/>
  <c r="L1269" i="1"/>
  <c r="I1269" i="1"/>
  <c r="R1269" i="1" s="1"/>
  <c r="S1268" i="1"/>
  <c r="P1268" i="1"/>
  <c r="O1268" i="1"/>
  <c r="M1268" i="1"/>
  <c r="K1268" i="1"/>
  <c r="I1268" i="1"/>
  <c r="R1267" i="1"/>
  <c r="K1267" i="1"/>
  <c r="I1267" i="1"/>
  <c r="S1266" i="1"/>
  <c r="Q1266" i="1"/>
  <c r="N1266" i="1"/>
  <c r="M1266" i="1"/>
  <c r="K1266" i="1"/>
  <c r="I1266" i="1"/>
  <c r="R1266" i="1" s="1"/>
  <c r="Q1265" i="1"/>
  <c r="P1265" i="1"/>
  <c r="N1265" i="1"/>
  <c r="M1265" i="1"/>
  <c r="L1265" i="1"/>
  <c r="I1265" i="1"/>
  <c r="S1265" i="1" s="1"/>
  <c r="S1264" i="1"/>
  <c r="Q1264" i="1"/>
  <c r="P1264" i="1"/>
  <c r="O1264" i="1"/>
  <c r="N1264" i="1"/>
  <c r="M1264" i="1"/>
  <c r="L1264" i="1"/>
  <c r="K1264" i="1"/>
  <c r="T1264" i="1" s="1"/>
  <c r="I1264" i="1"/>
  <c r="R1264" i="1" s="1"/>
  <c r="O1263" i="1"/>
  <c r="N1263" i="1"/>
  <c r="I1263" i="1"/>
  <c r="R1262" i="1"/>
  <c r="Q1262" i="1"/>
  <c r="I1262" i="1"/>
  <c r="M1261" i="1"/>
  <c r="L1261" i="1"/>
  <c r="I1261" i="1"/>
  <c r="R1261" i="1" s="1"/>
  <c r="S1260" i="1"/>
  <c r="P1260" i="1"/>
  <c r="O1260" i="1"/>
  <c r="M1260" i="1"/>
  <c r="L1260" i="1"/>
  <c r="K1260" i="1"/>
  <c r="I1260" i="1"/>
  <c r="R1260" i="1" s="1"/>
  <c r="R1259" i="1"/>
  <c r="K1259" i="1"/>
  <c r="I1259" i="1"/>
  <c r="S1259" i="1" s="1"/>
  <c r="S1258" i="1"/>
  <c r="Q1258" i="1"/>
  <c r="N1258" i="1"/>
  <c r="M1258" i="1"/>
  <c r="K1258" i="1"/>
  <c r="I1258" i="1"/>
  <c r="R1258" i="1" s="1"/>
  <c r="Q1257" i="1"/>
  <c r="P1257" i="1"/>
  <c r="N1257" i="1"/>
  <c r="M1257" i="1"/>
  <c r="L1257" i="1"/>
  <c r="I1257" i="1"/>
  <c r="S1257" i="1" s="1"/>
  <c r="S1256" i="1"/>
  <c r="Q1256" i="1"/>
  <c r="P1256" i="1"/>
  <c r="O1256" i="1"/>
  <c r="N1256" i="1"/>
  <c r="M1256" i="1"/>
  <c r="L1256" i="1"/>
  <c r="K1256" i="1"/>
  <c r="I1256" i="1"/>
  <c r="R1256" i="1" s="1"/>
  <c r="O1255" i="1"/>
  <c r="N1255" i="1"/>
  <c r="I1255" i="1"/>
  <c r="Q1254" i="1"/>
  <c r="I1254" i="1"/>
  <c r="M1253" i="1"/>
  <c r="L1253" i="1"/>
  <c r="I1253" i="1"/>
  <c r="R1253" i="1" s="1"/>
  <c r="S1252" i="1"/>
  <c r="Q1252" i="1"/>
  <c r="P1252" i="1"/>
  <c r="O1252" i="1"/>
  <c r="M1252" i="1"/>
  <c r="L1252" i="1"/>
  <c r="K1252" i="1"/>
  <c r="I1252" i="1"/>
  <c r="R1252" i="1" s="1"/>
  <c r="S1251" i="1"/>
  <c r="K1251" i="1"/>
  <c r="I1251" i="1"/>
  <c r="S1241" i="1"/>
  <c r="Q1241" i="1"/>
  <c r="N1241" i="1"/>
  <c r="M1241" i="1"/>
  <c r="K1241" i="1"/>
  <c r="I1241" i="1"/>
  <c r="R1241" i="1" s="1"/>
  <c r="Q1240" i="1"/>
  <c r="P1240" i="1"/>
  <c r="N1240" i="1"/>
  <c r="M1240" i="1"/>
  <c r="L1240" i="1"/>
  <c r="I1240" i="1"/>
  <c r="S1240" i="1" s="1"/>
  <c r="S1239" i="1"/>
  <c r="Q1239" i="1"/>
  <c r="P1239" i="1"/>
  <c r="O1239" i="1"/>
  <c r="N1239" i="1"/>
  <c r="M1239" i="1"/>
  <c r="L1239" i="1"/>
  <c r="K1239" i="1"/>
  <c r="T1239" i="1" s="1"/>
  <c r="I1239" i="1"/>
  <c r="R1239" i="1" s="1"/>
  <c r="O1238" i="1"/>
  <c r="N1238" i="1"/>
  <c r="I1238" i="1"/>
  <c r="R1237" i="1"/>
  <c r="Q1237" i="1"/>
  <c r="I1237" i="1"/>
  <c r="I1236" i="1"/>
  <c r="S1235" i="1"/>
  <c r="Q1235" i="1"/>
  <c r="P1235" i="1"/>
  <c r="O1235" i="1"/>
  <c r="M1235" i="1"/>
  <c r="L1235" i="1"/>
  <c r="K1235" i="1"/>
  <c r="I1235" i="1"/>
  <c r="R1235" i="1" s="1"/>
  <c r="S1234" i="1"/>
  <c r="R1234" i="1"/>
  <c r="P1234" i="1"/>
  <c r="N1234" i="1"/>
  <c r="K1234" i="1"/>
  <c r="I1234" i="1"/>
  <c r="S1233" i="1"/>
  <c r="R1233" i="1"/>
  <c r="Q1233" i="1"/>
  <c r="O1233" i="1"/>
  <c r="M1233" i="1"/>
  <c r="K1233" i="1"/>
  <c r="I1233" i="1"/>
  <c r="R1232" i="1"/>
  <c r="Q1232" i="1"/>
  <c r="P1232" i="1"/>
  <c r="M1232" i="1"/>
  <c r="L1232" i="1"/>
  <c r="I1232" i="1"/>
  <c r="S1231" i="1"/>
  <c r="Q1231" i="1"/>
  <c r="P1231" i="1"/>
  <c r="O1231" i="1"/>
  <c r="M1231" i="1"/>
  <c r="L1231" i="1"/>
  <c r="K1231" i="1"/>
  <c r="I1231" i="1"/>
  <c r="N1231" i="1" s="1"/>
  <c r="K1230" i="1"/>
  <c r="I1230" i="1"/>
  <c r="I1212" i="1"/>
  <c r="S1211" i="1"/>
  <c r="P1211" i="1"/>
  <c r="M1211" i="1"/>
  <c r="L1211" i="1"/>
  <c r="K1211" i="1"/>
  <c r="I1211" i="1"/>
  <c r="R1211" i="1" s="1"/>
  <c r="S1210" i="1"/>
  <c r="P1210" i="1"/>
  <c r="O1210" i="1"/>
  <c r="N1210" i="1"/>
  <c r="M1210" i="1"/>
  <c r="K1210" i="1"/>
  <c r="I1210" i="1"/>
  <c r="R1209" i="1"/>
  <c r="K1209" i="1"/>
  <c r="I1209" i="1"/>
  <c r="S1208" i="1"/>
  <c r="Q1208" i="1"/>
  <c r="N1208" i="1"/>
  <c r="M1208" i="1"/>
  <c r="L1208" i="1"/>
  <c r="K1208" i="1"/>
  <c r="I1208" i="1"/>
  <c r="R1208" i="1" s="1"/>
  <c r="Q1207" i="1"/>
  <c r="P1207" i="1"/>
  <c r="O1207" i="1"/>
  <c r="N1207" i="1"/>
  <c r="L1207" i="1"/>
  <c r="I1207" i="1"/>
  <c r="M1207" i="1" s="1"/>
  <c r="S1187" i="1"/>
  <c r="P1187" i="1"/>
  <c r="M1187" i="1"/>
  <c r="L1187" i="1"/>
  <c r="K1187" i="1"/>
  <c r="I1187" i="1"/>
  <c r="R1187" i="1" s="1"/>
  <c r="S1186" i="1"/>
  <c r="P1186" i="1"/>
  <c r="O1186" i="1"/>
  <c r="N1186" i="1"/>
  <c r="K1186" i="1"/>
  <c r="I1186" i="1"/>
  <c r="M1186" i="1" s="1"/>
  <c r="K1185" i="1"/>
  <c r="I1185" i="1"/>
  <c r="Q1184" i="1"/>
  <c r="N1184" i="1"/>
  <c r="M1184" i="1"/>
  <c r="L1184" i="1"/>
  <c r="I1184" i="1"/>
  <c r="S1184" i="1" s="1"/>
  <c r="Q1183" i="1"/>
  <c r="P1183" i="1"/>
  <c r="O1183" i="1"/>
  <c r="L1183" i="1"/>
  <c r="I1183" i="1"/>
  <c r="N1183" i="1" s="1"/>
  <c r="S1182" i="1"/>
  <c r="L1182" i="1"/>
  <c r="K1182" i="1"/>
  <c r="I1182" i="1"/>
  <c r="R1182" i="1" s="1"/>
  <c r="O1181" i="1"/>
  <c r="N1181" i="1"/>
  <c r="I1181" i="1"/>
  <c r="M1181" i="1" s="1"/>
  <c r="R1180" i="1"/>
  <c r="Q1180" i="1"/>
  <c r="I1180" i="1"/>
  <c r="S1179" i="1"/>
  <c r="P1179" i="1"/>
  <c r="M1179" i="1"/>
  <c r="L1179" i="1"/>
  <c r="K1179" i="1"/>
  <c r="I1179" i="1"/>
  <c r="R1179" i="1" s="1"/>
  <c r="S1178" i="1"/>
  <c r="P1178" i="1"/>
  <c r="O1178" i="1"/>
  <c r="N1178" i="1"/>
  <c r="K1178" i="1"/>
  <c r="I1178" i="1"/>
  <c r="M1178" i="1" s="1"/>
  <c r="S1177" i="1"/>
  <c r="R1177" i="1"/>
  <c r="K1177" i="1"/>
  <c r="I1177" i="1"/>
  <c r="Q1176" i="1"/>
  <c r="N1176" i="1"/>
  <c r="M1176" i="1"/>
  <c r="L1176" i="1"/>
  <c r="I1176" i="1"/>
  <c r="S1176" i="1" s="1"/>
  <c r="Q1175" i="1"/>
  <c r="P1175" i="1"/>
  <c r="O1175" i="1"/>
  <c r="L1175" i="1"/>
  <c r="I1175" i="1"/>
  <c r="N1175" i="1" s="1"/>
  <c r="S1174" i="1"/>
  <c r="L1174" i="1"/>
  <c r="K1174" i="1"/>
  <c r="I1174" i="1"/>
  <c r="R1174" i="1" s="1"/>
  <c r="O1173" i="1"/>
  <c r="N1173" i="1"/>
  <c r="I1173" i="1"/>
  <c r="M1173" i="1" s="1"/>
  <c r="I1172" i="1"/>
  <c r="S1171" i="1"/>
  <c r="P1171" i="1"/>
  <c r="M1171" i="1"/>
  <c r="L1171" i="1"/>
  <c r="K1171" i="1"/>
  <c r="I1171" i="1"/>
  <c r="R1171" i="1" s="1"/>
  <c r="P1170" i="1"/>
  <c r="O1170" i="1"/>
  <c r="N1170" i="1"/>
  <c r="K1170" i="1"/>
  <c r="I1170" i="1"/>
  <c r="M1170" i="1" s="1"/>
  <c r="S1169" i="1"/>
  <c r="I1169" i="1"/>
  <c r="Q1168" i="1"/>
  <c r="P1168" i="1"/>
  <c r="N1168" i="1"/>
  <c r="M1168" i="1"/>
  <c r="L1168" i="1"/>
  <c r="K1168" i="1"/>
  <c r="I1168" i="1"/>
  <c r="S1168" i="1" s="1"/>
  <c r="S1167" i="1"/>
  <c r="Q1167" i="1"/>
  <c r="P1167" i="1"/>
  <c r="O1167" i="1"/>
  <c r="N1167" i="1"/>
  <c r="L1167" i="1"/>
  <c r="K1167" i="1"/>
  <c r="I1167" i="1"/>
  <c r="M1167" i="1" s="1"/>
  <c r="S1166" i="1"/>
  <c r="L1166" i="1"/>
  <c r="K1166" i="1"/>
  <c r="I1166" i="1"/>
  <c r="R1166" i="1" s="1"/>
  <c r="O1165" i="1"/>
  <c r="N1165" i="1"/>
  <c r="I1165" i="1"/>
  <c r="M1165" i="1" s="1"/>
  <c r="R1164" i="1"/>
  <c r="Q1164" i="1"/>
  <c r="I1164" i="1"/>
  <c r="S1154" i="1"/>
  <c r="R1154" i="1"/>
  <c r="Q1154" i="1"/>
  <c r="P1154" i="1"/>
  <c r="O1154" i="1"/>
  <c r="N1154" i="1"/>
  <c r="M1154" i="1"/>
  <c r="L1154" i="1"/>
  <c r="T1154" i="1" s="1"/>
  <c r="K1154" i="1"/>
  <c r="O1153" i="1"/>
  <c r="N1153" i="1"/>
  <c r="L1153" i="1"/>
  <c r="I1153" i="1"/>
  <c r="M1153" i="1" s="1"/>
  <c r="R1152" i="1"/>
  <c r="Q1152" i="1"/>
  <c r="I1152" i="1"/>
  <c r="S1151" i="1"/>
  <c r="M1151" i="1"/>
  <c r="L1151" i="1"/>
  <c r="K1151" i="1"/>
  <c r="I1151" i="1"/>
  <c r="R1151" i="1" s="1"/>
  <c r="P1150" i="1"/>
  <c r="O1150" i="1"/>
  <c r="N1150" i="1"/>
  <c r="I1150" i="1"/>
  <c r="M1150" i="1" s="1"/>
  <c r="K1149" i="1"/>
  <c r="I1149" i="1"/>
  <c r="N1148" i="1"/>
  <c r="M1148" i="1"/>
  <c r="I1148" i="1"/>
  <c r="S1147" i="1"/>
  <c r="Q1147" i="1"/>
  <c r="P1147" i="1"/>
  <c r="O1147" i="1"/>
  <c r="M1147" i="1"/>
  <c r="L1147" i="1"/>
  <c r="K1147" i="1"/>
  <c r="I1147" i="1"/>
  <c r="N1147" i="1" s="1"/>
  <c r="S1146" i="1"/>
  <c r="L1146" i="1"/>
  <c r="K1146" i="1"/>
  <c r="I1146" i="1"/>
  <c r="R1146" i="1" s="1"/>
  <c r="O1145" i="1"/>
  <c r="N1145" i="1"/>
  <c r="I1145" i="1"/>
  <c r="M1145" i="1" s="1"/>
  <c r="R1144" i="1"/>
  <c r="Q1144" i="1"/>
  <c r="I1144" i="1"/>
  <c r="S1143" i="1"/>
  <c r="Q1143" i="1"/>
  <c r="P1143" i="1"/>
  <c r="O1143" i="1"/>
  <c r="M1143" i="1"/>
  <c r="L1143" i="1"/>
  <c r="K1143" i="1"/>
  <c r="I1143" i="1"/>
  <c r="R1143" i="1" s="1"/>
  <c r="S1142" i="1"/>
  <c r="P1142" i="1"/>
  <c r="O1142" i="1"/>
  <c r="N1142" i="1"/>
  <c r="L1142" i="1"/>
  <c r="K1142" i="1"/>
  <c r="I1142" i="1"/>
  <c r="M1142" i="1" s="1"/>
  <c r="S1141" i="1"/>
  <c r="R1141" i="1"/>
  <c r="K1141" i="1"/>
  <c r="I1141" i="1"/>
  <c r="N1140" i="1"/>
  <c r="M1140" i="1"/>
  <c r="I1140" i="1"/>
  <c r="S1139" i="1"/>
  <c r="Q1139" i="1"/>
  <c r="P1139" i="1"/>
  <c r="O1139" i="1"/>
  <c r="M1139" i="1"/>
  <c r="L1139" i="1"/>
  <c r="K1139" i="1"/>
  <c r="I1139" i="1"/>
  <c r="N1139" i="1" s="1"/>
  <c r="S1138" i="1"/>
  <c r="O1138" i="1"/>
  <c r="L1138" i="1"/>
  <c r="K1138" i="1"/>
  <c r="I1138" i="1"/>
  <c r="R1138" i="1" s="1"/>
  <c r="S1137" i="1"/>
  <c r="R1137" i="1"/>
  <c r="Q1137" i="1"/>
  <c r="P1137" i="1"/>
  <c r="O1137" i="1"/>
  <c r="N1137" i="1"/>
  <c r="M1137" i="1"/>
  <c r="L1137" i="1"/>
  <c r="K1137" i="1"/>
  <c r="T1137" i="1" s="1"/>
  <c r="S1136" i="1"/>
  <c r="R1136" i="1"/>
  <c r="Q1136" i="1"/>
  <c r="P1136" i="1"/>
  <c r="O1136" i="1"/>
  <c r="N1136" i="1"/>
  <c r="M1136" i="1"/>
  <c r="L1136" i="1"/>
  <c r="T1136" i="1" s="1"/>
  <c r="K1136" i="1"/>
  <c r="S1135" i="1"/>
  <c r="R1135" i="1"/>
  <c r="Q1135" i="1"/>
  <c r="P1135" i="1"/>
  <c r="O1135" i="1"/>
  <c r="N1135" i="1"/>
  <c r="M1135" i="1"/>
  <c r="L1135" i="1"/>
  <c r="K1135" i="1"/>
  <c r="S1134" i="1"/>
  <c r="R1134" i="1"/>
  <c r="Q1134" i="1"/>
  <c r="P1134" i="1"/>
  <c r="O1134" i="1"/>
  <c r="N1134" i="1"/>
  <c r="M1134" i="1"/>
  <c r="L1134" i="1"/>
  <c r="T1134" i="1" s="1"/>
  <c r="K1134" i="1"/>
  <c r="O1133" i="1"/>
  <c r="N1133" i="1"/>
  <c r="I1133" i="1"/>
  <c r="M1133" i="1" s="1"/>
  <c r="R1132" i="1"/>
  <c r="Q1132" i="1"/>
  <c r="I1132" i="1"/>
  <c r="S1131" i="1"/>
  <c r="Q1131" i="1"/>
  <c r="P1131" i="1"/>
  <c r="O1131" i="1"/>
  <c r="M1131" i="1"/>
  <c r="L1131" i="1"/>
  <c r="K1131" i="1"/>
  <c r="I1131" i="1"/>
  <c r="R1131" i="1" s="1"/>
  <c r="S1130" i="1"/>
  <c r="P1130" i="1"/>
  <c r="O1130" i="1"/>
  <c r="N1130" i="1"/>
  <c r="L1130" i="1"/>
  <c r="K1130" i="1"/>
  <c r="I1130" i="1"/>
  <c r="M1130" i="1" s="1"/>
  <c r="S1129" i="1"/>
  <c r="R1129" i="1"/>
  <c r="K1129" i="1"/>
  <c r="I1129" i="1"/>
  <c r="Q1128" i="1"/>
  <c r="N1128" i="1"/>
  <c r="M1128" i="1"/>
  <c r="L1128" i="1"/>
  <c r="I1128" i="1"/>
  <c r="S1127" i="1"/>
  <c r="Q1127" i="1"/>
  <c r="P1127" i="1"/>
  <c r="O1127" i="1"/>
  <c r="M1127" i="1"/>
  <c r="L1127" i="1"/>
  <c r="K1127" i="1"/>
  <c r="I1127" i="1"/>
  <c r="N1127" i="1" s="1"/>
  <c r="S1126" i="1"/>
  <c r="O1126" i="1"/>
  <c r="L1126" i="1"/>
  <c r="K1126" i="1"/>
  <c r="I1126" i="1"/>
  <c r="R1126" i="1" s="1"/>
  <c r="O1125" i="1"/>
  <c r="N1125" i="1"/>
  <c r="I1125" i="1"/>
  <c r="M1125" i="1" s="1"/>
  <c r="I1124" i="1"/>
  <c r="S1123" i="1"/>
  <c r="Q1123" i="1"/>
  <c r="P1123" i="1"/>
  <c r="O1123" i="1"/>
  <c r="M1123" i="1"/>
  <c r="L1123" i="1"/>
  <c r="K1123" i="1"/>
  <c r="I1123" i="1"/>
  <c r="R1123" i="1" s="1"/>
  <c r="S1122" i="1"/>
  <c r="P1122" i="1"/>
  <c r="O1122" i="1"/>
  <c r="N1122" i="1"/>
  <c r="L1122" i="1"/>
  <c r="K1122" i="1"/>
  <c r="I1122" i="1"/>
  <c r="M1122" i="1" s="1"/>
  <c r="S1121" i="1"/>
  <c r="I1121" i="1"/>
  <c r="Q1120" i="1"/>
  <c r="N1120" i="1"/>
  <c r="M1120" i="1"/>
  <c r="I1120" i="1"/>
  <c r="S1119" i="1"/>
  <c r="Q1119" i="1"/>
  <c r="P1119" i="1"/>
  <c r="O1119" i="1"/>
  <c r="M1119" i="1"/>
  <c r="L1119" i="1"/>
  <c r="K1119" i="1"/>
  <c r="I1119" i="1"/>
  <c r="N1119" i="1" s="1"/>
  <c r="S1118" i="1"/>
  <c r="O1118" i="1"/>
  <c r="L1118" i="1"/>
  <c r="K1118" i="1"/>
  <c r="I1118" i="1"/>
  <c r="R1118" i="1" s="1"/>
  <c r="O1117" i="1"/>
  <c r="N1117" i="1"/>
  <c r="I1117" i="1"/>
  <c r="M1117" i="1" s="1"/>
  <c r="I1116" i="1"/>
  <c r="S1115" i="1"/>
  <c r="Q1115" i="1"/>
  <c r="P1115" i="1"/>
  <c r="O1115" i="1"/>
  <c r="M1115" i="1"/>
  <c r="L1115" i="1"/>
  <c r="K1115" i="1"/>
  <c r="I1115" i="1"/>
  <c r="R1115" i="1" s="1"/>
  <c r="S1114" i="1"/>
  <c r="P1114" i="1"/>
  <c r="O1114" i="1"/>
  <c r="N1114" i="1"/>
  <c r="L1114" i="1"/>
  <c r="K1114" i="1"/>
  <c r="I1114" i="1"/>
  <c r="M1114" i="1" s="1"/>
  <c r="I1113" i="1"/>
  <c r="Q1112" i="1"/>
  <c r="N1112" i="1"/>
  <c r="M1112" i="1"/>
  <c r="I1112" i="1"/>
  <c r="S1111" i="1"/>
  <c r="Q1111" i="1"/>
  <c r="P1111" i="1"/>
  <c r="O1111" i="1"/>
  <c r="M1111" i="1"/>
  <c r="L1111" i="1"/>
  <c r="K1111" i="1"/>
  <c r="I1111" i="1"/>
  <c r="N1111" i="1" s="1"/>
  <c r="S1110" i="1"/>
  <c r="O1110" i="1"/>
  <c r="L1110" i="1"/>
  <c r="K1110" i="1"/>
  <c r="I1110" i="1"/>
  <c r="R1110" i="1" s="1"/>
  <c r="O1109" i="1"/>
  <c r="N1109" i="1"/>
  <c r="I1109" i="1"/>
  <c r="M1109" i="1" s="1"/>
  <c r="I1108" i="1"/>
  <c r="S1107" i="1"/>
  <c r="Q1107" i="1"/>
  <c r="P1107" i="1"/>
  <c r="O1107" i="1"/>
  <c r="M1107" i="1"/>
  <c r="L1107" i="1"/>
  <c r="K1107" i="1"/>
  <c r="I1107" i="1"/>
  <c r="R1107" i="1" s="1"/>
  <c r="S1106" i="1"/>
  <c r="P1106" i="1"/>
  <c r="O1106" i="1"/>
  <c r="N1106" i="1"/>
  <c r="L1106" i="1"/>
  <c r="K1106" i="1"/>
  <c r="I1106" i="1"/>
  <c r="M1106" i="1" s="1"/>
  <c r="S1105" i="1"/>
  <c r="I1105" i="1"/>
  <c r="Q1104" i="1"/>
  <c r="N1104" i="1"/>
  <c r="M1104" i="1"/>
  <c r="I1104" i="1"/>
  <c r="S1103" i="1"/>
  <c r="Q1103" i="1"/>
  <c r="P1103" i="1"/>
  <c r="O1103" i="1"/>
  <c r="M1103" i="1"/>
  <c r="L1103" i="1"/>
  <c r="K1103" i="1"/>
  <c r="I1103" i="1"/>
  <c r="N1103" i="1" s="1"/>
  <c r="S1102" i="1"/>
  <c r="O1102" i="1"/>
  <c r="L1102" i="1"/>
  <c r="K1102" i="1"/>
  <c r="I1102" i="1"/>
  <c r="R1102" i="1" s="1"/>
  <c r="O1101" i="1"/>
  <c r="N1101" i="1"/>
  <c r="I1101" i="1"/>
  <c r="M1101" i="1" s="1"/>
  <c r="I1100" i="1"/>
  <c r="S1099" i="1"/>
  <c r="Q1099" i="1"/>
  <c r="P1099" i="1"/>
  <c r="O1099" i="1"/>
  <c r="M1099" i="1"/>
  <c r="L1099" i="1"/>
  <c r="K1099" i="1"/>
  <c r="I1099" i="1"/>
  <c r="R1099" i="1" s="1"/>
  <c r="S1098" i="1"/>
  <c r="P1098" i="1"/>
  <c r="O1098" i="1"/>
  <c r="N1098" i="1"/>
  <c r="L1098" i="1"/>
  <c r="K1098" i="1"/>
  <c r="I1098" i="1"/>
  <c r="M1098" i="1" s="1"/>
  <c r="I1097" i="1"/>
  <c r="Q1096" i="1"/>
  <c r="N1096" i="1"/>
  <c r="M1096" i="1"/>
  <c r="I1096" i="1"/>
  <c r="S1095" i="1"/>
  <c r="R1095" i="1"/>
  <c r="Q1095" i="1"/>
  <c r="P1095" i="1"/>
  <c r="O1095" i="1"/>
  <c r="N1095" i="1"/>
  <c r="M1095" i="1"/>
  <c r="L1095" i="1"/>
  <c r="K1095" i="1"/>
  <c r="S1094" i="1"/>
  <c r="R1094" i="1"/>
  <c r="Q1094" i="1"/>
  <c r="P1094" i="1"/>
  <c r="O1094" i="1"/>
  <c r="N1094" i="1"/>
  <c r="M1094" i="1"/>
  <c r="L1094" i="1"/>
  <c r="K1094" i="1"/>
  <c r="T1094" i="1" s="1"/>
  <c r="S1083" i="1"/>
  <c r="Q1083" i="1"/>
  <c r="P1083" i="1"/>
  <c r="O1083" i="1"/>
  <c r="M1083" i="1"/>
  <c r="L1083" i="1"/>
  <c r="K1083" i="1"/>
  <c r="I1083" i="1"/>
  <c r="R1083" i="1" s="1"/>
  <c r="S1082" i="1"/>
  <c r="P1082" i="1"/>
  <c r="O1082" i="1"/>
  <c r="N1082" i="1"/>
  <c r="L1082" i="1"/>
  <c r="K1082" i="1"/>
  <c r="I1082" i="1"/>
  <c r="M1082" i="1" s="1"/>
  <c r="R1081" i="1"/>
  <c r="K1081" i="1"/>
  <c r="I1081" i="1"/>
  <c r="S1081" i="1" s="1"/>
  <c r="Q1080" i="1"/>
  <c r="N1080" i="1"/>
  <c r="M1080" i="1"/>
  <c r="I1080" i="1"/>
  <c r="S1079" i="1"/>
  <c r="Q1079" i="1"/>
  <c r="P1079" i="1"/>
  <c r="O1079" i="1"/>
  <c r="M1079" i="1"/>
  <c r="L1079" i="1"/>
  <c r="K1079" i="1"/>
  <c r="I1079" i="1"/>
  <c r="N1079" i="1" s="1"/>
  <c r="S1078" i="1"/>
  <c r="O1078" i="1"/>
  <c r="L1078" i="1"/>
  <c r="K1078" i="1"/>
  <c r="I1078" i="1"/>
  <c r="R1078" i="1" s="1"/>
  <c r="O1077" i="1"/>
  <c r="N1077" i="1"/>
  <c r="I1077" i="1"/>
  <c r="M1077" i="1" s="1"/>
  <c r="R1076" i="1"/>
  <c r="Q1076" i="1"/>
  <c r="I1076" i="1"/>
  <c r="S1075" i="1"/>
  <c r="Q1075" i="1"/>
  <c r="P1075" i="1"/>
  <c r="O1075" i="1"/>
  <c r="M1075" i="1"/>
  <c r="L1075" i="1"/>
  <c r="K1075" i="1"/>
  <c r="I1075" i="1"/>
  <c r="R1075" i="1" s="1"/>
  <c r="S1074" i="1"/>
  <c r="P1074" i="1"/>
  <c r="O1074" i="1"/>
  <c r="N1074" i="1"/>
  <c r="L1074" i="1"/>
  <c r="K1074" i="1"/>
  <c r="I1074" i="1"/>
  <c r="M1074" i="1" s="1"/>
  <c r="R1073" i="1"/>
  <c r="I1073" i="1"/>
  <c r="Q1072" i="1"/>
  <c r="N1072" i="1"/>
  <c r="M1072" i="1"/>
  <c r="I1072" i="1"/>
  <c r="S1071" i="1"/>
  <c r="Q1071" i="1"/>
  <c r="P1071" i="1"/>
  <c r="O1071" i="1"/>
  <c r="M1071" i="1"/>
  <c r="L1071" i="1"/>
  <c r="K1071" i="1"/>
  <c r="I1071" i="1"/>
  <c r="N1071" i="1" s="1"/>
  <c r="S1070" i="1"/>
  <c r="O1070" i="1"/>
  <c r="L1070" i="1"/>
  <c r="K1070" i="1"/>
  <c r="I1070" i="1"/>
  <c r="R1070" i="1" s="1"/>
  <c r="O1069" i="1"/>
  <c r="N1069" i="1"/>
  <c r="I1069" i="1"/>
  <c r="M1069" i="1" s="1"/>
  <c r="R1068" i="1"/>
  <c r="I1068" i="1"/>
  <c r="S1067" i="1"/>
  <c r="Q1067" i="1"/>
  <c r="P1067" i="1"/>
  <c r="O1067" i="1"/>
  <c r="M1067" i="1"/>
  <c r="L1067" i="1"/>
  <c r="K1067" i="1"/>
  <c r="I1067" i="1"/>
  <c r="R1067" i="1" s="1"/>
  <c r="S1066" i="1"/>
  <c r="P1066" i="1"/>
  <c r="O1066" i="1"/>
  <c r="N1066" i="1"/>
  <c r="L1066" i="1"/>
  <c r="K1066" i="1"/>
  <c r="I1066" i="1"/>
  <c r="M1066" i="1" s="1"/>
  <c r="R1065" i="1"/>
  <c r="K1065" i="1"/>
  <c r="I1065" i="1"/>
  <c r="S1065" i="1" s="1"/>
  <c r="S1064" i="1"/>
  <c r="R1064" i="1"/>
  <c r="Q1064" i="1"/>
  <c r="P1064" i="1"/>
  <c r="O1064" i="1"/>
  <c r="N1064" i="1"/>
  <c r="M1064" i="1"/>
  <c r="L1064" i="1"/>
  <c r="K1064" i="1"/>
  <c r="S1063" i="1"/>
  <c r="R1063" i="1"/>
  <c r="Q1063" i="1"/>
  <c r="P1063" i="1"/>
  <c r="O1063" i="1"/>
  <c r="N1063" i="1"/>
  <c r="M1063" i="1"/>
  <c r="L1063" i="1"/>
  <c r="K1063" i="1"/>
  <c r="S1061" i="1"/>
  <c r="R1061" i="1"/>
  <c r="Q1061" i="1"/>
  <c r="P1061" i="1"/>
  <c r="O1061" i="1"/>
  <c r="N1061" i="1"/>
  <c r="M1061" i="1"/>
  <c r="L1061" i="1"/>
  <c r="T1061" i="1" s="1"/>
  <c r="K1061" i="1"/>
  <c r="S1060" i="1"/>
  <c r="R1060" i="1"/>
  <c r="Q1060" i="1"/>
  <c r="P1060" i="1"/>
  <c r="O1060" i="1"/>
  <c r="N1060" i="1"/>
  <c r="M1060" i="1"/>
  <c r="L1060" i="1"/>
  <c r="T1060" i="1" s="1"/>
  <c r="K1060" i="1"/>
  <c r="S1059" i="1"/>
  <c r="R1059" i="1"/>
  <c r="Q1059" i="1"/>
  <c r="P1059" i="1"/>
  <c r="O1059" i="1"/>
  <c r="N1059" i="1"/>
  <c r="M1059" i="1"/>
  <c r="L1059" i="1"/>
  <c r="K1059" i="1"/>
  <c r="S1058" i="1"/>
  <c r="R1058" i="1"/>
  <c r="Q1058" i="1"/>
  <c r="P1058" i="1"/>
  <c r="O1058" i="1"/>
  <c r="N1058" i="1"/>
  <c r="M1058" i="1"/>
  <c r="L1058" i="1"/>
  <c r="K1058" i="1"/>
  <c r="T1058" i="1" s="1"/>
  <c r="S1057" i="1"/>
  <c r="R1057" i="1"/>
  <c r="Q1057" i="1"/>
  <c r="P1057" i="1"/>
  <c r="O1057" i="1"/>
  <c r="N1057" i="1"/>
  <c r="M1057" i="1"/>
  <c r="L1057" i="1"/>
  <c r="T1057" i="1" s="1"/>
  <c r="K1057" i="1"/>
  <c r="S1056" i="1"/>
  <c r="R1056" i="1"/>
  <c r="Q1056" i="1"/>
  <c r="P1056" i="1"/>
  <c r="O1056" i="1"/>
  <c r="N1056" i="1"/>
  <c r="M1056" i="1"/>
  <c r="L1056" i="1"/>
  <c r="K1056" i="1"/>
  <c r="T1056" i="1" s="1"/>
  <c r="S1055" i="1"/>
  <c r="R1055" i="1"/>
  <c r="Q1055" i="1"/>
  <c r="P1055" i="1"/>
  <c r="O1055" i="1"/>
  <c r="N1055" i="1"/>
  <c r="M1055" i="1"/>
  <c r="L1055" i="1"/>
  <c r="T1055" i="1" s="1"/>
  <c r="K1055" i="1"/>
  <c r="S1054" i="1"/>
  <c r="R1054" i="1"/>
  <c r="Q1054" i="1"/>
  <c r="P1054" i="1"/>
  <c r="O1054" i="1"/>
  <c r="N1054" i="1"/>
  <c r="M1054" i="1"/>
  <c r="L1054" i="1"/>
  <c r="K1054" i="1"/>
  <c r="S1053" i="1"/>
  <c r="R1053" i="1"/>
  <c r="Q1053" i="1"/>
  <c r="P1053" i="1"/>
  <c r="O1053" i="1"/>
  <c r="N1053" i="1"/>
  <c r="M1053" i="1"/>
  <c r="L1053" i="1"/>
  <c r="K1053" i="1"/>
  <c r="S1052" i="1"/>
  <c r="R1052" i="1"/>
  <c r="Q1052" i="1"/>
  <c r="P1052" i="1"/>
  <c r="O1052" i="1"/>
  <c r="N1052" i="1"/>
  <c r="M1052" i="1"/>
  <c r="L1052" i="1"/>
  <c r="T1052" i="1" s="1"/>
  <c r="K1052" i="1"/>
  <c r="S1051" i="1"/>
  <c r="R1051" i="1"/>
  <c r="Q1051" i="1"/>
  <c r="P1051" i="1"/>
  <c r="O1051" i="1"/>
  <c r="N1051" i="1"/>
  <c r="M1051" i="1"/>
  <c r="L1051" i="1"/>
  <c r="K1051" i="1"/>
  <c r="S1050" i="1"/>
  <c r="R1050" i="1"/>
  <c r="Q1050" i="1"/>
  <c r="P1050" i="1"/>
  <c r="O1050" i="1"/>
  <c r="N1050" i="1"/>
  <c r="M1050" i="1"/>
  <c r="L1050" i="1"/>
  <c r="K1050" i="1"/>
  <c r="S1049" i="1"/>
  <c r="R1049" i="1"/>
  <c r="Q1049" i="1"/>
  <c r="P1049" i="1"/>
  <c r="O1049" i="1"/>
  <c r="N1049" i="1"/>
  <c r="M1049" i="1"/>
  <c r="L1049" i="1"/>
  <c r="K1049" i="1"/>
  <c r="S1048" i="1"/>
  <c r="R1048" i="1"/>
  <c r="Q1048" i="1"/>
  <c r="P1048" i="1"/>
  <c r="O1048" i="1"/>
  <c r="N1048" i="1"/>
  <c r="M1048" i="1"/>
  <c r="L1048" i="1"/>
  <c r="K1048" i="1"/>
  <c r="T1048" i="1" s="1"/>
  <c r="S1047" i="1"/>
  <c r="R1047" i="1"/>
  <c r="Q1047" i="1"/>
  <c r="P1047" i="1"/>
  <c r="O1047" i="1"/>
  <c r="N1047" i="1"/>
  <c r="M1047" i="1"/>
  <c r="L1047" i="1"/>
  <c r="K1047" i="1"/>
  <c r="S1046" i="1"/>
  <c r="R1046" i="1"/>
  <c r="Q1046" i="1"/>
  <c r="P1046" i="1"/>
  <c r="O1046" i="1"/>
  <c r="N1046" i="1"/>
  <c r="M1046" i="1"/>
  <c r="L1046" i="1"/>
  <c r="K1046" i="1"/>
  <c r="T1046" i="1" s="1"/>
  <c r="S1045" i="1"/>
  <c r="R1045" i="1"/>
  <c r="Q1045" i="1"/>
  <c r="P1045" i="1"/>
  <c r="O1045" i="1"/>
  <c r="N1045" i="1"/>
  <c r="M1045" i="1"/>
  <c r="L1045" i="1"/>
  <c r="T1045" i="1" s="1"/>
  <c r="K1045" i="1"/>
  <c r="S1044" i="1"/>
  <c r="R1044" i="1"/>
  <c r="Q1044" i="1"/>
  <c r="P1044" i="1"/>
  <c r="O1044" i="1"/>
  <c r="N1044" i="1"/>
  <c r="M1044" i="1"/>
  <c r="L1044" i="1"/>
  <c r="T1044" i="1" s="1"/>
  <c r="K1044" i="1"/>
  <c r="S1043" i="1"/>
  <c r="R1043" i="1"/>
  <c r="Q1043" i="1"/>
  <c r="P1043" i="1"/>
  <c r="O1043" i="1"/>
  <c r="N1043" i="1"/>
  <c r="M1043" i="1"/>
  <c r="L1043" i="1"/>
  <c r="K1043" i="1"/>
  <c r="S1042" i="1"/>
  <c r="R1042" i="1"/>
  <c r="Q1042" i="1"/>
  <c r="P1042" i="1"/>
  <c r="O1042" i="1"/>
  <c r="N1042" i="1"/>
  <c r="M1042" i="1"/>
  <c r="L1042" i="1"/>
  <c r="K1042" i="1"/>
  <c r="S1041" i="1"/>
  <c r="R1041" i="1"/>
  <c r="Q1041" i="1"/>
  <c r="P1041" i="1"/>
  <c r="O1041" i="1"/>
  <c r="N1041" i="1"/>
  <c r="M1041" i="1"/>
  <c r="L1041" i="1"/>
  <c r="K1041" i="1"/>
  <c r="S1030" i="1"/>
  <c r="O1030" i="1"/>
  <c r="L1030" i="1"/>
  <c r="K1030" i="1"/>
  <c r="I1030" i="1"/>
  <c r="R1030" i="1" s="1"/>
  <c r="O1029" i="1"/>
  <c r="N1029" i="1"/>
  <c r="I1029" i="1"/>
  <c r="M1029" i="1" s="1"/>
  <c r="R1028" i="1"/>
  <c r="Q1028" i="1"/>
  <c r="I1028" i="1"/>
  <c r="S1027" i="1"/>
  <c r="Q1027" i="1"/>
  <c r="P1027" i="1"/>
  <c r="O1027" i="1"/>
  <c r="M1027" i="1"/>
  <c r="L1027" i="1"/>
  <c r="K1027" i="1"/>
  <c r="I1027" i="1"/>
  <c r="R1027" i="1" s="1"/>
  <c r="S1026" i="1"/>
  <c r="P1026" i="1"/>
  <c r="O1026" i="1"/>
  <c r="N1026" i="1"/>
  <c r="L1026" i="1"/>
  <c r="K1026" i="1"/>
  <c r="I1026" i="1"/>
  <c r="M1026" i="1" s="1"/>
  <c r="R1025" i="1"/>
  <c r="I1025" i="1"/>
  <c r="Q1024" i="1"/>
  <c r="N1024" i="1"/>
  <c r="M1024" i="1"/>
  <c r="I1024" i="1"/>
  <c r="S1023" i="1"/>
  <c r="Q1023" i="1"/>
  <c r="P1023" i="1"/>
  <c r="O1023" i="1"/>
  <c r="M1023" i="1"/>
  <c r="L1023" i="1"/>
  <c r="K1023" i="1"/>
  <c r="I1023" i="1"/>
  <c r="N1023" i="1" s="1"/>
  <c r="S1022" i="1"/>
  <c r="O1022" i="1"/>
  <c r="L1022" i="1"/>
  <c r="K1022" i="1"/>
  <c r="I1022" i="1"/>
  <c r="R1022" i="1" s="1"/>
  <c r="O1021" i="1"/>
  <c r="N1021" i="1"/>
  <c r="I1021" i="1"/>
  <c r="R1020" i="1"/>
  <c r="Q1020" i="1"/>
  <c r="M1020" i="1"/>
  <c r="I1020" i="1"/>
  <c r="S1019" i="1"/>
  <c r="Q1019" i="1"/>
  <c r="P1019" i="1"/>
  <c r="O1019" i="1"/>
  <c r="M1019" i="1"/>
  <c r="L1019" i="1"/>
  <c r="K1019" i="1"/>
  <c r="I1019" i="1"/>
  <c r="R1019" i="1" s="1"/>
  <c r="S1018" i="1"/>
  <c r="P1018" i="1"/>
  <c r="O1018" i="1"/>
  <c r="N1018" i="1"/>
  <c r="L1018" i="1"/>
  <c r="K1018" i="1"/>
  <c r="I1018" i="1"/>
  <c r="M1018" i="1" s="1"/>
  <c r="S1017" i="1"/>
  <c r="R1017" i="1"/>
  <c r="Q1017" i="1"/>
  <c r="O1017" i="1"/>
  <c r="N1017" i="1"/>
  <c r="K1017" i="1"/>
  <c r="I1017" i="1"/>
  <c r="R1016" i="1"/>
  <c r="Q1016" i="1"/>
  <c r="M1016" i="1"/>
  <c r="I1016" i="1"/>
  <c r="S1015" i="1"/>
  <c r="Q1015" i="1"/>
  <c r="P1015" i="1"/>
  <c r="O1015" i="1"/>
  <c r="M1015" i="1"/>
  <c r="L1015" i="1"/>
  <c r="K1015" i="1"/>
  <c r="I1015" i="1"/>
  <c r="N1015" i="1" s="1"/>
  <c r="S1014" i="1"/>
  <c r="R1014" i="1"/>
  <c r="P1014" i="1"/>
  <c r="O1014" i="1"/>
  <c r="L1014" i="1"/>
  <c r="K1014" i="1"/>
  <c r="I1014" i="1"/>
  <c r="S1013" i="1"/>
  <c r="R1013" i="1"/>
  <c r="O1013" i="1"/>
  <c r="M1013" i="1"/>
  <c r="I1013" i="1"/>
  <c r="R1012" i="1"/>
  <c r="Q1012" i="1"/>
  <c r="P1012" i="1"/>
  <c r="M1012" i="1"/>
  <c r="I1012" i="1"/>
  <c r="S1011" i="1"/>
  <c r="Q1011" i="1"/>
  <c r="P1011" i="1"/>
  <c r="O1011" i="1"/>
  <c r="M1011" i="1"/>
  <c r="L1011" i="1"/>
  <c r="K1011" i="1"/>
  <c r="I1011" i="1"/>
  <c r="R1011" i="1" s="1"/>
  <c r="I1010" i="1"/>
  <c r="I1009" i="1"/>
  <c r="I1008" i="1"/>
  <c r="S1007" i="1"/>
  <c r="Q1007" i="1"/>
  <c r="P1007" i="1"/>
  <c r="O1007" i="1"/>
  <c r="M1007" i="1"/>
  <c r="L1007" i="1"/>
  <c r="K1007" i="1"/>
  <c r="I1007" i="1"/>
  <c r="N1007" i="1" s="1"/>
  <c r="L1006" i="1"/>
  <c r="K1006" i="1"/>
  <c r="I1006" i="1"/>
  <c r="S1006" i="1" s="1"/>
  <c r="M1005" i="1"/>
  <c r="K1005" i="1"/>
  <c r="I1005" i="1"/>
  <c r="S1005" i="1" s="1"/>
  <c r="M1004" i="1"/>
  <c r="L1004" i="1"/>
  <c r="I1004" i="1"/>
  <c r="S1003" i="1"/>
  <c r="Q1003" i="1"/>
  <c r="P1003" i="1"/>
  <c r="O1003" i="1"/>
  <c r="M1003" i="1"/>
  <c r="L1003" i="1"/>
  <c r="K1003" i="1"/>
  <c r="I1003" i="1"/>
  <c r="R1003" i="1" s="1"/>
  <c r="O1002" i="1"/>
  <c r="N1002" i="1"/>
  <c r="I1002" i="1"/>
  <c r="S1002" i="1" s="1"/>
  <c r="S1001" i="1"/>
  <c r="Q1001" i="1"/>
  <c r="P1001" i="1"/>
  <c r="O1001" i="1"/>
  <c r="N1001" i="1"/>
  <c r="M1001" i="1"/>
  <c r="L1001" i="1"/>
  <c r="K1001" i="1"/>
  <c r="I1001" i="1"/>
  <c r="R1001" i="1" s="1"/>
  <c r="S1000" i="1"/>
  <c r="L1000" i="1"/>
  <c r="K1000" i="1"/>
  <c r="I1000" i="1"/>
  <c r="R1000" i="1" s="1"/>
  <c r="S999" i="1"/>
  <c r="Q999" i="1"/>
  <c r="O999" i="1"/>
  <c r="N999" i="1"/>
  <c r="M999" i="1"/>
  <c r="K999" i="1"/>
  <c r="I999" i="1"/>
  <c r="Q998" i="1"/>
  <c r="I998" i="1"/>
  <c r="S997" i="1"/>
  <c r="Q997" i="1"/>
  <c r="P997" i="1"/>
  <c r="O997" i="1"/>
  <c r="M997" i="1"/>
  <c r="L997" i="1"/>
  <c r="K997" i="1"/>
  <c r="I997" i="1"/>
  <c r="R997" i="1" s="1"/>
  <c r="P996" i="1"/>
  <c r="O996" i="1"/>
  <c r="N996" i="1"/>
  <c r="L996" i="1"/>
  <c r="I996" i="1"/>
  <c r="M996" i="1" s="1"/>
  <c r="I995" i="1"/>
  <c r="N994" i="1"/>
  <c r="M994" i="1"/>
  <c r="I994" i="1"/>
  <c r="S993" i="1"/>
  <c r="Q993" i="1"/>
  <c r="P993" i="1"/>
  <c r="O993" i="1"/>
  <c r="M993" i="1"/>
  <c r="L993" i="1"/>
  <c r="K993" i="1"/>
  <c r="I993" i="1"/>
  <c r="N993" i="1" s="1"/>
  <c r="S992" i="1"/>
  <c r="L992" i="1"/>
  <c r="K992" i="1"/>
  <c r="I992" i="1"/>
  <c r="R992" i="1" s="1"/>
  <c r="S991" i="1"/>
  <c r="Q991" i="1"/>
  <c r="O991" i="1"/>
  <c r="N991" i="1"/>
  <c r="M991" i="1"/>
  <c r="K991" i="1"/>
  <c r="I991" i="1"/>
  <c r="R990" i="1"/>
  <c r="Q990" i="1"/>
  <c r="I990" i="1"/>
  <c r="S989" i="1"/>
  <c r="Q989" i="1"/>
  <c r="P989" i="1"/>
  <c r="O989" i="1"/>
  <c r="M989" i="1"/>
  <c r="L989" i="1"/>
  <c r="K989" i="1"/>
  <c r="I989" i="1"/>
  <c r="R989" i="1" s="1"/>
  <c r="P988" i="1"/>
  <c r="O988" i="1"/>
  <c r="N988" i="1"/>
  <c r="L988" i="1"/>
  <c r="I988" i="1"/>
  <c r="M988" i="1" s="1"/>
  <c r="S987" i="1"/>
  <c r="K987" i="1"/>
  <c r="I987" i="1"/>
  <c r="R987" i="1" s="1"/>
  <c r="N986" i="1"/>
  <c r="M986" i="1"/>
  <c r="I986" i="1"/>
  <c r="S985" i="1"/>
  <c r="Q985" i="1"/>
  <c r="P985" i="1"/>
  <c r="O985" i="1"/>
  <c r="M985" i="1"/>
  <c r="L985" i="1"/>
  <c r="K985" i="1"/>
  <c r="I985" i="1"/>
  <c r="N985" i="1" s="1"/>
  <c r="S984" i="1"/>
  <c r="L984" i="1"/>
  <c r="K984" i="1"/>
  <c r="I984" i="1"/>
  <c r="R984" i="1" s="1"/>
  <c r="S983" i="1"/>
  <c r="Q983" i="1"/>
  <c r="O983" i="1"/>
  <c r="N983" i="1"/>
  <c r="M983" i="1"/>
  <c r="K983" i="1"/>
  <c r="I983" i="1"/>
  <c r="Q982" i="1"/>
  <c r="I982" i="1"/>
  <c r="S981" i="1"/>
  <c r="Q981" i="1"/>
  <c r="P981" i="1"/>
  <c r="O981" i="1"/>
  <c r="M981" i="1"/>
  <c r="L981" i="1"/>
  <c r="K981" i="1"/>
  <c r="I981" i="1"/>
  <c r="R981" i="1" s="1"/>
  <c r="P980" i="1"/>
  <c r="O980" i="1"/>
  <c r="N980" i="1"/>
  <c r="L980" i="1"/>
  <c r="I980" i="1"/>
  <c r="M980" i="1" s="1"/>
  <c r="I979" i="1"/>
  <c r="N978" i="1"/>
  <c r="M978" i="1"/>
  <c r="I978" i="1"/>
  <c r="S977" i="1"/>
  <c r="Q977" i="1"/>
  <c r="P977" i="1"/>
  <c r="O977" i="1"/>
  <c r="M977" i="1"/>
  <c r="L977" i="1"/>
  <c r="K977" i="1"/>
  <c r="I977" i="1"/>
  <c r="N977" i="1" s="1"/>
  <c r="S976" i="1"/>
  <c r="L976" i="1"/>
  <c r="K976" i="1"/>
  <c r="I976" i="1"/>
  <c r="R976" i="1" s="1"/>
  <c r="S975" i="1"/>
  <c r="Q975" i="1"/>
  <c r="O975" i="1"/>
  <c r="N975" i="1"/>
  <c r="M975" i="1"/>
  <c r="K975" i="1"/>
  <c r="I975" i="1"/>
  <c r="R974" i="1"/>
  <c r="Q974" i="1"/>
  <c r="I974" i="1"/>
  <c r="S973" i="1"/>
  <c r="R973" i="1"/>
  <c r="Q973" i="1"/>
  <c r="P973" i="1"/>
  <c r="O973" i="1"/>
  <c r="N973" i="1"/>
  <c r="M973" i="1"/>
  <c r="L973" i="1"/>
  <c r="T973" i="1" s="1"/>
  <c r="K973" i="1"/>
  <c r="S972" i="1"/>
  <c r="R972" i="1"/>
  <c r="Q972" i="1"/>
  <c r="P972" i="1"/>
  <c r="O972" i="1"/>
  <c r="N972" i="1"/>
  <c r="M972" i="1"/>
  <c r="L972" i="1"/>
  <c r="K972" i="1"/>
  <c r="S971" i="1"/>
  <c r="R971" i="1"/>
  <c r="Q971" i="1"/>
  <c r="P971" i="1"/>
  <c r="O971" i="1"/>
  <c r="N971" i="1"/>
  <c r="M971" i="1"/>
  <c r="L971" i="1"/>
  <c r="K971" i="1"/>
  <c r="S970" i="1"/>
  <c r="R970" i="1"/>
  <c r="Q970" i="1"/>
  <c r="P970" i="1"/>
  <c r="O970" i="1"/>
  <c r="N970" i="1"/>
  <c r="M970" i="1"/>
  <c r="L970" i="1"/>
  <c r="K970" i="1"/>
  <c r="S969" i="1"/>
  <c r="R969" i="1"/>
  <c r="Q969" i="1"/>
  <c r="P969" i="1"/>
  <c r="O969" i="1"/>
  <c r="N969" i="1"/>
  <c r="M969" i="1"/>
  <c r="L969" i="1"/>
  <c r="T969" i="1" s="1"/>
  <c r="K969" i="1"/>
  <c r="S968" i="1"/>
  <c r="R968" i="1"/>
  <c r="Q968" i="1"/>
  <c r="P968" i="1"/>
  <c r="O968" i="1"/>
  <c r="N968" i="1"/>
  <c r="M968" i="1"/>
  <c r="L968" i="1"/>
  <c r="K968" i="1"/>
  <c r="S967" i="1"/>
  <c r="R967" i="1"/>
  <c r="Q967" i="1"/>
  <c r="P967" i="1"/>
  <c r="O967" i="1"/>
  <c r="N967" i="1"/>
  <c r="M967" i="1"/>
  <c r="L967" i="1"/>
  <c r="K967" i="1"/>
  <c r="T967" i="1" s="1"/>
  <c r="S966" i="1"/>
  <c r="R966" i="1"/>
  <c r="Q966" i="1"/>
  <c r="P966" i="1"/>
  <c r="O966" i="1"/>
  <c r="N966" i="1"/>
  <c r="M966" i="1"/>
  <c r="L966" i="1"/>
  <c r="K966" i="1"/>
  <c r="S965" i="1"/>
  <c r="R965" i="1"/>
  <c r="Q965" i="1"/>
  <c r="P965" i="1"/>
  <c r="O965" i="1"/>
  <c r="N965" i="1"/>
  <c r="M965" i="1"/>
  <c r="L965" i="1"/>
  <c r="T965" i="1" s="1"/>
  <c r="K965" i="1"/>
  <c r="S964" i="1"/>
  <c r="R964" i="1"/>
  <c r="Q964" i="1"/>
  <c r="P964" i="1"/>
  <c r="O964" i="1"/>
  <c r="N964" i="1"/>
  <c r="M964" i="1"/>
  <c r="L964" i="1"/>
  <c r="K964" i="1"/>
  <c r="T964" i="1" s="1"/>
  <c r="S963" i="1"/>
  <c r="R963" i="1"/>
  <c r="Q963" i="1"/>
  <c r="P963" i="1"/>
  <c r="O963" i="1"/>
  <c r="N963" i="1"/>
  <c r="M963" i="1"/>
  <c r="L963" i="1"/>
  <c r="K963" i="1"/>
  <c r="T963" i="1" s="1"/>
  <c r="S962" i="1"/>
  <c r="R962" i="1"/>
  <c r="Q962" i="1"/>
  <c r="P962" i="1"/>
  <c r="O962" i="1"/>
  <c r="N962" i="1"/>
  <c r="M962" i="1"/>
  <c r="L962" i="1"/>
  <c r="K962" i="1"/>
  <c r="T962" i="1" s="1"/>
  <c r="S961" i="1"/>
  <c r="R961" i="1"/>
  <c r="Q961" i="1"/>
  <c r="P961" i="1"/>
  <c r="O961" i="1"/>
  <c r="N961" i="1"/>
  <c r="M961" i="1"/>
  <c r="L961" i="1"/>
  <c r="K961" i="1"/>
  <c r="S960" i="1"/>
  <c r="R960" i="1"/>
  <c r="Q960" i="1"/>
  <c r="P960" i="1"/>
  <c r="O960" i="1"/>
  <c r="N960" i="1"/>
  <c r="M960" i="1"/>
  <c r="L960" i="1"/>
  <c r="K960" i="1"/>
  <c r="S959" i="1"/>
  <c r="R959" i="1"/>
  <c r="Q959" i="1"/>
  <c r="P959" i="1"/>
  <c r="O959" i="1"/>
  <c r="N959" i="1"/>
  <c r="M959" i="1"/>
  <c r="L959" i="1"/>
  <c r="K959" i="1"/>
  <c r="S958" i="1"/>
  <c r="R958" i="1"/>
  <c r="Q958" i="1"/>
  <c r="P958" i="1"/>
  <c r="O958" i="1"/>
  <c r="N958" i="1"/>
  <c r="M958" i="1"/>
  <c r="L958" i="1"/>
  <c r="K958" i="1"/>
  <c r="S957" i="1"/>
  <c r="R957" i="1"/>
  <c r="Q957" i="1"/>
  <c r="P957" i="1"/>
  <c r="O957" i="1"/>
  <c r="N957" i="1"/>
  <c r="M957" i="1"/>
  <c r="L957" i="1"/>
  <c r="T957" i="1" s="1"/>
  <c r="K957" i="1"/>
  <c r="S956" i="1"/>
  <c r="Q956" i="1"/>
  <c r="O956" i="1"/>
  <c r="N956" i="1"/>
  <c r="M956" i="1"/>
  <c r="K956" i="1"/>
  <c r="I956" i="1"/>
  <c r="R955" i="1"/>
  <c r="Q955" i="1"/>
  <c r="I955" i="1"/>
  <c r="S952" i="1"/>
  <c r="R952" i="1"/>
  <c r="I952" i="1"/>
  <c r="K952" i="1" s="1"/>
  <c r="S951" i="1"/>
  <c r="R951" i="1"/>
  <c r="Q951" i="1"/>
  <c r="P951" i="1"/>
  <c r="O951" i="1"/>
  <c r="N951" i="1"/>
  <c r="M951" i="1"/>
  <c r="L951" i="1"/>
  <c r="K951" i="1"/>
  <c r="S950" i="1"/>
  <c r="R950" i="1"/>
  <c r="Q950" i="1"/>
  <c r="P950" i="1"/>
  <c r="O950" i="1"/>
  <c r="N950" i="1"/>
  <c r="M950" i="1"/>
  <c r="L950" i="1"/>
  <c r="K950" i="1"/>
  <c r="S949" i="1"/>
  <c r="R949" i="1"/>
  <c r="Q949" i="1"/>
  <c r="P949" i="1"/>
  <c r="O949" i="1"/>
  <c r="N949" i="1"/>
  <c r="M949" i="1"/>
  <c r="L949" i="1"/>
  <c r="K949" i="1"/>
  <c r="S948" i="1"/>
  <c r="R948" i="1"/>
  <c r="Q948" i="1"/>
  <c r="P948" i="1"/>
  <c r="O948" i="1"/>
  <c r="N948" i="1"/>
  <c r="M948" i="1"/>
  <c r="L948" i="1"/>
  <c r="K948" i="1"/>
  <c r="T948" i="1" s="1"/>
  <c r="S947" i="1"/>
  <c r="R947" i="1"/>
  <c r="Q947" i="1"/>
  <c r="P947" i="1"/>
  <c r="O947" i="1"/>
  <c r="N947" i="1"/>
  <c r="M947" i="1"/>
  <c r="L947" i="1"/>
  <c r="T947" i="1" s="1"/>
  <c r="K947" i="1"/>
  <c r="S946" i="1"/>
  <c r="R946" i="1"/>
  <c r="Q946" i="1"/>
  <c r="P946" i="1"/>
  <c r="O946" i="1"/>
  <c r="N946" i="1"/>
  <c r="M946" i="1"/>
  <c r="L946" i="1"/>
  <c r="T946" i="1" s="1"/>
  <c r="K946" i="1"/>
  <c r="S945" i="1"/>
  <c r="R945" i="1"/>
  <c r="Q945" i="1"/>
  <c r="P945" i="1"/>
  <c r="O945" i="1"/>
  <c r="N945" i="1"/>
  <c r="M945" i="1"/>
  <c r="L945" i="1"/>
  <c r="K945" i="1"/>
  <c r="S944" i="1"/>
  <c r="R944" i="1"/>
  <c r="Q944" i="1"/>
  <c r="P944" i="1"/>
  <c r="O944" i="1"/>
  <c r="N944" i="1"/>
  <c r="M944" i="1"/>
  <c r="L944" i="1"/>
  <c r="K944" i="1"/>
  <c r="T944" i="1" s="1"/>
  <c r="S943" i="1"/>
  <c r="R943" i="1"/>
  <c r="Q943" i="1"/>
  <c r="P943" i="1"/>
  <c r="O943" i="1"/>
  <c r="N943" i="1"/>
  <c r="M943" i="1"/>
  <c r="L943" i="1"/>
  <c r="T943" i="1" s="1"/>
  <c r="K943" i="1"/>
  <c r="S942" i="1"/>
  <c r="R942" i="1"/>
  <c r="Q942" i="1"/>
  <c r="P942" i="1"/>
  <c r="O942" i="1"/>
  <c r="N942" i="1"/>
  <c r="M942" i="1"/>
  <c r="L942" i="1"/>
  <c r="K942" i="1"/>
  <c r="S941" i="1"/>
  <c r="R941" i="1"/>
  <c r="Q941" i="1"/>
  <c r="P941" i="1"/>
  <c r="O941" i="1"/>
  <c r="N941" i="1"/>
  <c r="M941" i="1"/>
  <c r="L941" i="1"/>
  <c r="K941" i="1"/>
  <c r="S940" i="1"/>
  <c r="R940" i="1"/>
  <c r="Q940" i="1"/>
  <c r="P940" i="1"/>
  <c r="O940" i="1"/>
  <c r="N940" i="1"/>
  <c r="M940" i="1"/>
  <c r="L940" i="1"/>
  <c r="T940" i="1" s="1"/>
  <c r="K940" i="1"/>
  <c r="S939" i="1"/>
  <c r="R939" i="1"/>
  <c r="Q939" i="1"/>
  <c r="P939" i="1"/>
  <c r="O939" i="1"/>
  <c r="N939" i="1"/>
  <c r="M939" i="1"/>
  <c r="L939" i="1"/>
  <c r="K939" i="1"/>
  <c r="S938" i="1"/>
  <c r="R938" i="1"/>
  <c r="Q938" i="1"/>
  <c r="P938" i="1"/>
  <c r="O938" i="1"/>
  <c r="N938" i="1"/>
  <c r="M938" i="1"/>
  <c r="L938" i="1"/>
  <c r="K938" i="1"/>
  <c r="I934" i="1"/>
  <c r="R921" i="1"/>
  <c r="I921" i="1"/>
  <c r="Q921" i="1" s="1"/>
  <c r="S920" i="1"/>
  <c r="Q920" i="1"/>
  <c r="O920" i="1"/>
  <c r="M920" i="1"/>
  <c r="L920" i="1"/>
  <c r="K920" i="1"/>
  <c r="I920" i="1"/>
  <c r="R920" i="1" s="1"/>
  <c r="P919" i="1"/>
  <c r="O919" i="1"/>
  <c r="N919" i="1"/>
  <c r="L919" i="1"/>
  <c r="I919" i="1"/>
  <c r="M919" i="1" s="1"/>
  <c r="S918" i="1"/>
  <c r="K918" i="1"/>
  <c r="I918" i="1"/>
  <c r="R918" i="1" s="1"/>
  <c r="N917" i="1"/>
  <c r="M917" i="1"/>
  <c r="I917" i="1"/>
  <c r="S916" i="1"/>
  <c r="Q916" i="1"/>
  <c r="P916" i="1"/>
  <c r="O916" i="1"/>
  <c r="M916" i="1"/>
  <c r="K916" i="1"/>
  <c r="I916" i="1"/>
  <c r="N916" i="1" s="1"/>
  <c r="S915" i="1"/>
  <c r="L915" i="1"/>
  <c r="K915" i="1"/>
  <c r="I915" i="1"/>
  <c r="R915" i="1" s="1"/>
  <c r="S914" i="1"/>
  <c r="Q914" i="1"/>
  <c r="O914" i="1"/>
  <c r="N914" i="1"/>
  <c r="M914" i="1"/>
  <c r="K914" i="1"/>
  <c r="I914" i="1"/>
  <c r="R913" i="1"/>
  <c r="I913" i="1"/>
  <c r="S912" i="1"/>
  <c r="Q912" i="1"/>
  <c r="O912" i="1"/>
  <c r="M912" i="1"/>
  <c r="L912" i="1"/>
  <c r="K912" i="1"/>
  <c r="I912" i="1"/>
  <c r="R912" i="1" s="1"/>
  <c r="P911" i="1"/>
  <c r="O911" i="1"/>
  <c r="N911" i="1"/>
  <c r="L911" i="1"/>
  <c r="I911" i="1"/>
  <c r="M911" i="1" s="1"/>
  <c r="S910" i="1"/>
  <c r="K910" i="1"/>
  <c r="I910" i="1"/>
  <c r="N909" i="1"/>
  <c r="M909" i="1"/>
  <c r="I909" i="1"/>
  <c r="S908" i="1"/>
  <c r="Q908" i="1"/>
  <c r="P908" i="1"/>
  <c r="O908" i="1"/>
  <c r="M908" i="1"/>
  <c r="K908" i="1"/>
  <c r="I908" i="1"/>
  <c r="N908" i="1" s="1"/>
  <c r="S907" i="1"/>
  <c r="L907" i="1"/>
  <c r="K907" i="1"/>
  <c r="I907" i="1"/>
  <c r="R907" i="1" s="1"/>
  <c r="S906" i="1"/>
  <c r="Q906" i="1"/>
  <c r="O906" i="1"/>
  <c r="N906" i="1"/>
  <c r="M906" i="1"/>
  <c r="L906" i="1"/>
  <c r="K906" i="1"/>
  <c r="I906" i="1"/>
  <c r="I905" i="1"/>
  <c r="S904" i="1"/>
  <c r="Q904" i="1"/>
  <c r="O904" i="1"/>
  <c r="M904" i="1"/>
  <c r="L904" i="1"/>
  <c r="K904" i="1"/>
  <c r="I904" i="1"/>
  <c r="R904" i="1" s="1"/>
  <c r="P903" i="1"/>
  <c r="O903" i="1"/>
  <c r="N903" i="1"/>
  <c r="L903" i="1"/>
  <c r="I903" i="1"/>
  <c r="M903" i="1" s="1"/>
  <c r="K902" i="1"/>
  <c r="I902" i="1"/>
  <c r="N901" i="1"/>
  <c r="M901" i="1"/>
  <c r="I901" i="1"/>
  <c r="S900" i="1"/>
  <c r="Q900" i="1"/>
  <c r="P900" i="1"/>
  <c r="O900" i="1"/>
  <c r="M900" i="1"/>
  <c r="K900" i="1"/>
  <c r="I900" i="1"/>
  <c r="N900" i="1" s="1"/>
  <c r="S899" i="1"/>
  <c r="L899" i="1"/>
  <c r="K899" i="1"/>
  <c r="I899" i="1"/>
  <c r="R899" i="1" s="1"/>
  <c r="S898" i="1"/>
  <c r="Q898" i="1"/>
  <c r="P898" i="1"/>
  <c r="O898" i="1"/>
  <c r="N898" i="1"/>
  <c r="M898" i="1"/>
  <c r="L898" i="1"/>
  <c r="K898" i="1"/>
  <c r="I898" i="1"/>
  <c r="Q897" i="1"/>
  <c r="I897" i="1"/>
  <c r="R897" i="1" s="1"/>
  <c r="S896" i="1"/>
  <c r="Q896" i="1"/>
  <c r="O896" i="1"/>
  <c r="M896" i="1"/>
  <c r="L896" i="1"/>
  <c r="K896" i="1"/>
  <c r="I896" i="1"/>
  <c r="R896" i="1" s="1"/>
  <c r="P895" i="1"/>
  <c r="O895" i="1"/>
  <c r="N895" i="1"/>
  <c r="L895" i="1"/>
  <c r="I895" i="1"/>
  <c r="M895" i="1" s="1"/>
  <c r="I894" i="1"/>
  <c r="S894" i="1" s="1"/>
  <c r="N893" i="1"/>
  <c r="M893" i="1"/>
  <c r="I893" i="1"/>
  <c r="S892" i="1"/>
  <c r="Q892" i="1"/>
  <c r="P892" i="1"/>
  <c r="O892" i="1"/>
  <c r="M892" i="1"/>
  <c r="L892" i="1"/>
  <c r="K892" i="1"/>
  <c r="I892" i="1"/>
  <c r="N892" i="1" s="1"/>
  <c r="S891" i="1"/>
  <c r="L891" i="1"/>
  <c r="K891" i="1"/>
  <c r="I891" i="1"/>
  <c r="R891" i="1" s="1"/>
  <c r="S890" i="1"/>
  <c r="Q890" i="1"/>
  <c r="O890" i="1"/>
  <c r="N890" i="1"/>
  <c r="M890" i="1"/>
  <c r="K890" i="1"/>
  <c r="I890" i="1"/>
  <c r="I889" i="1"/>
  <c r="S888" i="1"/>
  <c r="Q888" i="1"/>
  <c r="O888" i="1"/>
  <c r="M888" i="1"/>
  <c r="L888" i="1"/>
  <c r="K888" i="1"/>
  <c r="I888" i="1"/>
  <c r="R888" i="1" s="1"/>
  <c r="P887" i="1"/>
  <c r="O887" i="1"/>
  <c r="N887" i="1"/>
  <c r="L887" i="1"/>
  <c r="I887" i="1"/>
  <c r="M887" i="1" s="1"/>
  <c r="I886" i="1"/>
  <c r="N885" i="1"/>
  <c r="M885" i="1"/>
  <c r="I885" i="1"/>
  <c r="Q884" i="1"/>
  <c r="P884" i="1"/>
  <c r="O884" i="1"/>
  <c r="M884" i="1"/>
  <c r="K884" i="1"/>
  <c r="I884" i="1"/>
  <c r="N884" i="1" s="1"/>
  <c r="S883" i="1"/>
  <c r="L883" i="1"/>
  <c r="K883" i="1"/>
  <c r="I883" i="1"/>
  <c r="R883" i="1" s="1"/>
  <c r="S882" i="1"/>
  <c r="O882" i="1"/>
  <c r="N882" i="1"/>
  <c r="M882" i="1"/>
  <c r="K882" i="1"/>
  <c r="I882" i="1"/>
  <c r="I881" i="1"/>
  <c r="S880" i="1"/>
  <c r="R880" i="1"/>
  <c r="Q880" i="1"/>
  <c r="P880" i="1"/>
  <c r="O880" i="1"/>
  <c r="N880" i="1"/>
  <c r="M880" i="1"/>
  <c r="L880" i="1"/>
  <c r="T880" i="1" s="1"/>
  <c r="K880" i="1"/>
  <c r="S879" i="1"/>
  <c r="R879" i="1"/>
  <c r="Q879" i="1"/>
  <c r="P879" i="1"/>
  <c r="O879" i="1"/>
  <c r="N879" i="1"/>
  <c r="M879" i="1"/>
  <c r="L879" i="1"/>
  <c r="K879" i="1"/>
  <c r="S878" i="1"/>
  <c r="R878" i="1"/>
  <c r="Q878" i="1"/>
  <c r="P878" i="1"/>
  <c r="O878" i="1"/>
  <c r="N878" i="1"/>
  <c r="M878" i="1"/>
  <c r="L878" i="1"/>
  <c r="K878" i="1"/>
  <c r="I877" i="1"/>
  <c r="N876" i="1"/>
  <c r="M876" i="1"/>
  <c r="I876" i="1"/>
  <c r="Q876" i="1" s="1"/>
  <c r="Q875" i="1"/>
  <c r="P875" i="1"/>
  <c r="O875" i="1"/>
  <c r="M875" i="1"/>
  <c r="I875" i="1"/>
  <c r="S874" i="1"/>
  <c r="L874" i="1"/>
  <c r="K874" i="1"/>
  <c r="I874" i="1"/>
  <c r="Q874" i="1" s="1"/>
  <c r="O873" i="1"/>
  <c r="N873" i="1"/>
  <c r="M873" i="1"/>
  <c r="K873" i="1"/>
  <c r="I873" i="1"/>
  <c r="Q873" i="1" s="1"/>
  <c r="Q872" i="1"/>
  <c r="I872" i="1"/>
  <c r="R872" i="1" s="1"/>
  <c r="S871" i="1"/>
  <c r="Q871" i="1"/>
  <c r="O871" i="1"/>
  <c r="M871" i="1"/>
  <c r="L871" i="1"/>
  <c r="K871" i="1"/>
  <c r="I871" i="1"/>
  <c r="P871" i="1" s="1"/>
  <c r="P870" i="1"/>
  <c r="O870" i="1"/>
  <c r="I870" i="1"/>
  <c r="Q870" i="1" s="1"/>
  <c r="S869" i="1"/>
  <c r="R869" i="1"/>
  <c r="I869" i="1"/>
  <c r="K869" i="1" s="1"/>
  <c r="N868" i="1"/>
  <c r="M868" i="1"/>
  <c r="I868" i="1"/>
  <c r="Q868" i="1" s="1"/>
  <c r="Q867" i="1"/>
  <c r="P867" i="1"/>
  <c r="K867" i="1"/>
  <c r="I867" i="1"/>
  <c r="S866" i="1"/>
  <c r="L866" i="1"/>
  <c r="K866" i="1"/>
  <c r="I866" i="1"/>
  <c r="Q866" i="1" s="1"/>
  <c r="O865" i="1"/>
  <c r="N865" i="1"/>
  <c r="I865" i="1"/>
  <c r="Q865" i="1" s="1"/>
  <c r="R864" i="1"/>
  <c r="Q864" i="1"/>
  <c r="N864" i="1"/>
  <c r="M864" i="1"/>
  <c r="L864" i="1"/>
  <c r="K864" i="1"/>
  <c r="I864" i="1"/>
  <c r="P863" i="1"/>
  <c r="O863" i="1"/>
  <c r="N863" i="1"/>
  <c r="I863" i="1"/>
  <c r="Q863" i="1" s="1"/>
  <c r="R862" i="1"/>
  <c r="Q862" i="1"/>
  <c r="I862" i="1"/>
  <c r="P861" i="1"/>
  <c r="N861" i="1"/>
  <c r="M861" i="1"/>
  <c r="L861" i="1"/>
  <c r="I861" i="1"/>
  <c r="Q861" i="1" s="1"/>
  <c r="S860" i="1"/>
  <c r="Q860" i="1"/>
  <c r="P860" i="1"/>
  <c r="O860" i="1"/>
  <c r="M860" i="1"/>
  <c r="K860" i="1"/>
  <c r="I860" i="1"/>
  <c r="N860" i="1" s="1"/>
  <c r="I859" i="1"/>
  <c r="S858" i="1"/>
  <c r="R858" i="1"/>
  <c r="Q858" i="1"/>
  <c r="P858" i="1"/>
  <c r="O858" i="1"/>
  <c r="N858" i="1"/>
  <c r="M858" i="1"/>
  <c r="L858" i="1"/>
  <c r="K858" i="1"/>
  <c r="T858" i="1" s="1"/>
  <c r="S857" i="1"/>
  <c r="R857" i="1"/>
  <c r="Q857" i="1"/>
  <c r="P857" i="1"/>
  <c r="O857" i="1"/>
  <c r="N857" i="1"/>
  <c r="M857" i="1"/>
  <c r="L857" i="1"/>
  <c r="K857" i="1"/>
  <c r="T857" i="1" s="1"/>
  <c r="S856" i="1"/>
  <c r="R856" i="1"/>
  <c r="Q856" i="1"/>
  <c r="P856" i="1"/>
  <c r="O856" i="1"/>
  <c r="N856" i="1"/>
  <c r="M856" i="1"/>
  <c r="L856" i="1"/>
  <c r="K856" i="1"/>
  <c r="S855" i="1"/>
  <c r="Q855" i="1"/>
  <c r="O855" i="1"/>
  <c r="N855" i="1"/>
  <c r="M855" i="1"/>
  <c r="L855" i="1"/>
  <c r="K855" i="1"/>
  <c r="I855" i="1"/>
  <c r="P854" i="1"/>
  <c r="O854" i="1"/>
  <c r="N854" i="1"/>
  <c r="I854" i="1"/>
  <c r="Q854" i="1" s="1"/>
  <c r="R853" i="1"/>
  <c r="Q853" i="1"/>
  <c r="I853" i="1"/>
  <c r="N852" i="1"/>
  <c r="M852" i="1"/>
  <c r="L852" i="1"/>
  <c r="I852" i="1"/>
  <c r="Q852" i="1" s="1"/>
  <c r="S851" i="1"/>
  <c r="Q851" i="1"/>
  <c r="P851" i="1"/>
  <c r="O851" i="1"/>
  <c r="M851" i="1"/>
  <c r="K851" i="1"/>
  <c r="I851" i="1"/>
  <c r="N851" i="1" s="1"/>
  <c r="S850" i="1"/>
  <c r="R850" i="1"/>
  <c r="K850" i="1"/>
  <c r="I850" i="1"/>
  <c r="S849" i="1"/>
  <c r="Q849" i="1"/>
  <c r="P849" i="1"/>
  <c r="O849" i="1"/>
  <c r="N849" i="1"/>
  <c r="M849" i="1"/>
  <c r="K849" i="1"/>
  <c r="I849" i="1"/>
  <c r="Q848" i="1"/>
  <c r="P848" i="1"/>
  <c r="I848" i="1"/>
  <c r="O848" i="1" s="1"/>
  <c r="S847" i="1"/>
  <c r="Q847" i="1"/>
  <c r="O847" i="1"/>
  <c r="N847" i="1"/>
  <c r="M847" i="1"/>
  <c r="L847" i="1"/>
  <c r="K847" i="1"/>
  <c r="I847" i="1"/>
  <c r="P846" i="1"/>
  <c r="O846" i="1"/>
  <c r="N846" i="1"/>
  <c r="I846" i="1"/>
  <c r="Q846" i="1" s="1"/>
  <c r="R845" i="1"/>
  <c r="I845" i="1"/>
  <c r="N844" i="1"/>
  <c r="M844" i="1"/>
  <c r="L844" i="1"/>
  <c r="I844" i="1"/>
  <c r="Q844" i="1" s="1"/>
  <c r="S843" i="1"/>
  <c r="Q843" i="1"/>
  <c r="P843" i="1"/>
  <c r="O843" i="1"/>
  <c r="M843" i="1"/>
  <c r="K843" i="1"/>
  <c r="I843" i="1"/>
  <c r="N843" i="1" s="1"/>
  <c r="R842" i="1"/>
  <c r="I842" i="1"/>
  <c r="S841" i="1"/>
  <c r="Q841" i="1"/>
  <c r="P841" i="1"/>
  <c r="O841" i="1"/>
  <c r="N841" i="1"/>
  <c r="M841" i="1"/>
  <c r="K841" i="1"/>
  <c r="I841" i="1"/>
  <c r="Q840" i="1"/>
  <c r="P840" i="1"/>
  <c r="I840" i="1"/>
  <c r="O840" i="1" s="1"/>
  <c r="S839" i="1"/>
  <c r="R839" i="1"/>
  <c r="Q839" i="1"/>
  <c r="P839" i="1"/>
  <c r="O839" i="1"/>
  <c r="N839" i="1"/>
  <c r="M839" i="1"/>
  <c r="L839" i="1"/>
  <c r="T839" i="1" s="1"/>
  <c r="K839" i="1"/>
  <c r="S838" i="1"/>
  <c r="R838" i="1"/>
  <c r="Q838" i="1"/>
  <c r="P838" i="1"/>
  <c r="O838" i="1"/>
  <c r="N838" i="1"/>
  <c r="M838" i="1"/>
  <c r="L838" i="1"/>
  <c r="K838" i="1"/>
  <c r="S837" i="1"/>
  <c r="R837" i="1"/>
  <c r="Q837" i="1"/>
  <c r="P837" i="1"/>
  <c r="O837" i="1"/>
  <c r="N837" i="1"/>
  <c r="M837" i="1"/>
  <c r="L837" i="1"/>
  <c r="K837" i="1"/>
  <c r="S836" i="1"/>
  <c r="R836" i="1"/>
  <c r="Q836" i="1"/>
  <c r="P836" i="1"/>
  <c r="O836" i="1"/>
  <c r="N836" i="1"/>
  <c r="M836" i="1"/>
  <c r="L836" i="1"/>
  <c r="K836" i="1"/>
  <c r="S835" i="1"/>
  <c r="R835" i="1"/>
  <c r="Q835" i="1"/>
  <c r="P835" i="1"/>
  <c r="O835" i="1"/>
  <c r="N835" i="1"/>
  <c r="M835" i="1"/>
  <c r="L835" i="1"/>
  <c r="K835" i="1"/>
  <c r="T835" i="1" s="1"/>
  <c r="S834" i="1"/>
  <c r="R834" i="1"/>
  <c r="Q834" i="1"/>
  <c r="P834" i="1"/>
  <c r="O834" i="1"/>
  <c r="N834" i="1"/>
  <c r="M834" i="1"/>
  <c r="L834" i="1"/>
  <c r="K834" i="1"/>
  <c r="T834" i="1" s="1"/>
  <c r="S833" i="1"/>
  <c r="R833" i="1"/>
  <c r="Q833" i="1"/>
  <c r="P833" i="1"/>
  <c r="O833" i="1"/>
  <c r="N833" i="1"/>
  <c r="M833" i="1"/>
  <c r="L833" i="1"/>
  <c r="K833" i="1"/>
  <c r="T833" i="1" s="1"/>
  <c r="S832" i="1"/>
  <c r="R832" i="1"/>
  <c r="Q832" i="1"/>
  <c r="P832" i="1"/>
  <c r="O832" i="1"/>
  <c r="N832" i="1"/>
  <c r="M832" i="1"/>
  <c r="L832" i="1"/>
  <c r="K832" i="1"/>
  <c r="S831" i="1"/>
  <c r="R831" i="1"/>
  <c r="Q831" i="1"/>
  <c r="P831" i="1"/>
  <c r="O831" i="1"/>
  <c r="N831" i="1"/>
  <c r="M831" i="1"/>
  <c r="L831" i="1"/>
  <c r="T831" i="1" s="1"/>
  <c r="K831" i="1"/>
  <c r="S830" i="1"/>
  <c r="R830" i="1"/>
  <c r="Q830" i="1"/>
  <c r="P830" i="1"/>
  <c r="O830" i="1"/>
  <c r="N830" i="1"/>
  <c r="M830" i="1"/>
  <c r="L830" i="1"/>
  <c r="K830" i="1"/>
  <c r="S829" i="1"/>
  <c r="R829" i="1"/>
  <c r="Q829" i="1"/>
  <c r="P829" i="1"/>
  <c r="O829" i="1"/>
  <c r="N829" i="1"/>
  <c r="M829" i="1"/>
  <c r="L829" i="1"/>
  <c r="K829" i="1"/>
  <c r="S828" i="1"/>
  <c r="R828" i="1"/>
  <c r="Q828" i="1"/>
  <c r="P828" i="1"/>
  <c r="O828" i="1"/>
  <c r="N828" i="1"/>
  <c r="M828" i="1"/>
  <c r="L828" i="1"/>
  <c r="K828" i="1"/>
  <c r="S827" i="1"/>
  <c r="R827" i="1"/>
  <c r="Q827" i="1"/>
  <c r="P827" i="1"/>
  <c r="O827" i="1"/>
  <c r="N827" i="1"/>
  <c r="M827" i="1"/>
  <c r="L827" i="1"/>
  <c r="T827" i="1" s="1"/>
  <c r="K827" i="1"/>
  <c r="S826" i="1"/>
  <c r="R826" i="1"/>
  <c r="Q826" i="1"/>
  <c r="P826" i="1"/>
  <c r="O826" i="1"/>
  <c r="N826" i="1"/>
  <c r="M826" i="1"/>
  <c r="L826" i="1"/>
  <c r="K826" i="1"/>
  <c r="S825" i="1"/>
  <c r="R825" i="1"/>
  <c r="Q825" i="1"/>
  <c r="P825" i="1"/>
  <c r="O825" i="1"/>
  <c r="N825" i="1"/>
  <c r="M825" i="1"/>
  <c r="L825" i="1"/>
  <c r="K825" i="1"/>
  <c r="S824" i="1"/>
  <c r="R824" i="1"/>
  <c r="Q824" i="1"/>
  <c r="P824" i="1"/>
  <c r="O824" i="1"/>
  <c r="N824" i="1"/>
  <c r="M824" i="1"/>
  <c r="L824" i="1"/>
  <c r="K824" i="1"/>
  <c r="S823" i="1"/>
  <c r="R823" i="1"/>
  <c r="Q823" i="1"/>
  <c r="P823" i="1"/>
  <c r="O823" i="1"/>
  <c r="N823" i="1"/>
  <c r="M823" i="1"/>
  <c r="L823" i="1"/>
  <c r="T823" i="1" s="1"/>
  <c r="K823" i="1"/>
  <c r="S822" i="1"/>
  <c r="R822" i="1"/>
  <c r="Q822" i="1"/>
  <c r="P822" i="1"/>
  <c r="O822" i="1"/>
  <c r="N822" i="1"/>
  <c r="M822" i="1"/>
  <c r="L822" i="1"/>
  <c r="K822" i="1"/>
  <c r="T822" i="1" s="1"/>
  <c r="S821" i="1"/>
  <c r="R821" i="1"/>
  <c r="Q821" i="1"/>
  <c r="P821" i="1"/>
  <c r="O821" i="1"/>
  <c r="N821" i="1"/>
  <c r="M821" i="1"/>
  <c r="L821" i="1"/>
  <c r="K821" i="1"/>
  <c r="T821" i="1" s="1"/>
  <c r="S820" i="1"/>
  <c r="R820" i="1"/>
  <c r="Q820" i="1"/>
  <c r="P820" i="1"/>
  <c r="O820" i="1"/>
  <c r="N820" i="1"/>
  <c r="M820" i="1"/>
  <c r="L820" i="1"/>
  <c r="K820" i="1"/>
  <c r="S819" i="1"/>
  <c r="R819" i="1"/>
  <c r="Q819" i="1"/>
  <c r="P819" i="1"/>
  <c r="O819" i="1"/>
  <c r="N819" i="1"/>
  <c r="M819" i="1"/>
  <c r="L819" i="1"/>
  <c r="K819" i="1"/>
  <c r="T819" i="1" s="1"/>
  <c r="S818" i="1"/>
  <c r="R818" i="1"/>
  <c r="Q818" i="1"/>
  <c r="P818" i="1"/>
  <c r="O818" i="1"/>
  <c r="N818" i="1"/>
  <c r="M818" i="1"/>
  <c r="L818" i="1"/>
  <c r="K818" i="1"/>
  <c r="S817" i="1"/>
  <c r="R817" i="1"/>
  <c r="Q817" i="1"/>
  <c r="P817" i="1"/>
  <c r="O817" i="1"/>
  <c r="N817" i="1"/>
  <c r="M817" i="1"/>
  <c r="L817" i="1"/>
  <c r="K817" i="1"/>
  <c r="S816" i="1"/>
  <c r="R816" i="1"/>
  <c r="Q816" i="1"/>
  <c r="P816" i="1"/>
  <c r="O816" i="1"/>
  <c r="N816" i="1"/>
  <c r="M816" i="1"/>
  <c r="L816" i="1"/>
  <c r="K816" i="1"/>
  <c r="S815" i="1"/>
  <c r="R815" i="1"/>
  <c r="Q815" i="1"/>
  <c r="P815" i="1"/>
  <c r="O815" i="1"/>
  <c r="N815" i="1"/>
  <c r="M815" i="1"/>
  <c r="L815" i="1"/>
  <c r="T815" i="1" s="1"/>
  <c r="K815" i="1"/>
  <c r="S805" i="1"/>
  <c r="Q805" i="1"/>
  <c r="P805" i="1"/>
  <c r="O805" i="1"/>
  <c r="N805" i="1"/>
  <c r="M805" i="1"/>
  <c r="L805" i="1"/>
  <c r="K805" i="1"/>
  <c r="I805" i="1"/>
  <c r="R805" i="1" s="1"/>
  <c r="Q804" i="1"/>
  <c r="P804" i="1"/>
  <c r="I804" i="1"/>
  <c r="N804" i="1" s="1"/>
  <c r="S803" i="1"/>
  <c r="Q803" i="1"/>
  <c r="O803" i="1"/>
  <c r="N803" i="1"/>
  <c r="M803" i="1"/>
  <c r="L803" i="1"/>
  <c r="K803" i="1"/>
  <c r="I803" i="1"/>
  <c r="P803" i="1" s="1"/>
  <c r="P802" i="1"/>
  <c r="O802" i="1"/>
  <c r="N802" i="1"/>
  <c r="I802" i="1"/>
  <c r="Q801" i="1"/>
  <c r="I801" i="1"/>
  <c r="N800" i="1"/>
  <c r="M800" i="1"/>
  <c r="L800" i="1"/>
  <c r="I800" i="1"/>
  <c r="R800" i="1" s="1"/>
  <c r="S799" i="1"/>
  <c r="Q799" i="1"/>
  <c r="P799" i="1"/>
  <c r="O799" i="1"/>
  <c r="M799" i="1"/>
  <c r="K799" i="1"/>
  <c r="I799" i="1"/>
  <c r="S798" i="1"/>
  <c r="K798" i="1"/>
  <c r="I798" i="1"/>
  <c r="S797" i="1"/>
  <c r="Q797" i="1"/>
  <c r="P797" i="1"/>
  <c r="O797" i="1"/>
  <c r="N797" i="1"/>
  <c r="M797" i="1"/>
  <c r="K797" i="1"/>
  <c r="I797" i="1"/>
  <c r="R797" i="1" s="1"/>
  <c r="Q796" i="1"/>
  <c r="P796" i="1"/>
  <c r="I796" i="1"/>
  <c r="N796" i="1" s="1"/>
  <c r="S795" i="1"/>
  <c r="Q795" i="1"/>
  <c r="O795" i="1"/>
  <c r="N795" i="1"/>
  <c r="M795" i="1"/>
  <c r="L795" i="1"/>
  <c r="K795" i="1"/>
  <c r="I795" i="1"/>
  <c r="P795" i="1" s="1"/>
  <c r="P794" i="1"/>
  <c r="O794" i="1"/>
  <c r="N794" i="1"/>
  <c r="I794" i="1"/>
  <c r="I793" i="1"/>
  <c r="N792" i="1"/>
  <c r="M792" i="1"/>
  <c r="L792" i="1"/>
  <c r="I792" i="1"/>
  <c r="R792" i="1" s="1"/>
  <c r="S791" i="1"/>
  <c r="Q791" i="1"/>
  <c r="P791" i="1"/>
  <c r="O791" i="1"/>
  <c r="M791" i="1"/>
  <c r="K791" i="1"/>
  <c r="I791" i="1"/>
  <c r="I790" i="1"/>
  <c r="S789" i="1"/>
  <c r="Q789" i="1"/>
  <c r="P789" i="1"/>
  <c r="O789" i="1"/>
  <c r="N789" i="1"/>
  <c r="M789" i="1"/>
  <c r="K789" i="1"/>
  <c r="I789" i="1"/>
  <c r="R789" i="1" s="1"/>
  <c r="Q788" i="1"/>
  <c r="P788" i="1"/>
  <c r="I788" i="1"/>
  <c r="N788" i="1" s="1"/>
  <c r="S787" i="1"/>
  <c r="Q787" i="1"/>
  <c r="O787" i="1"/>
  <c r="N787" i="1"/>
  <c r="M787" i="1"/>
  <c r="L787" i="1"/>
  <c r="K787" i="1"/>
  <c r="I787" i="1"/>
  <c r="P787" i="1" s="1"/>
  <c r="P785" i="1"/>
  <c r="O785" i="1"/>
  <c r="N785" i="1"/>
  <c r="I785" i="1"/>
  <c r="R784" i="1"/>
  <c r="Q784" i="1"/>
  <c r="I784" i="1"/>
  <c r="N783" i="1"/>
  <c r="M783" i="1"/>
  <c r="L783" i="1"/>
  <c r="I783" i="1"/>
  <c r="R783" i="1" s="1"/>
  <c r="S782" i="1"/>
  <c r="Q782" i="1"/>
  <c r="P782" i="1"/>
  <c r="O782" i="1"/>
  <c r="M782" i="1"/>
  <c r="K782" i="1"/>
  <c r="I782" i="1"/>
  <c r="S781" i="1"/>
  <c r="R781" i="1"/>
  <c r="K781" i="1"/>
  <c r="I781" i="1"/>
  <c r="S780" i="1"/>
  <c r="Q780" i="1"/>
  <c r="P780" i="1"/>
  <c r="O780" i="1"/>
  <c r="N780" i="1"/>
  <c r="M780" i="1"/>
  <c r="K780" i="1"/>
  <c r="I780" i="1"/>
  <c r="R780" i="1" s="1"/>
  <c r="Q779" i="1"/>
  <c r="P779" i="1"/>
  <c r="I779" i="1"/>
  <c r="N779" i="1" s="1"/>
  <c r="S778" i="1"/>
  <c r="Q778" i="1"/>
  <c r="O778" i="1"/>
  <c r="N778" i="1"/>
  <c r="M778" i="1"/>
  <c r="L778" i="1"/>
  <c r="K778" i="1"/>
  <c r="I778" i="1"/>
  <c r="P778" i="1" s="1"/>
  <c r="P777" i="1"/>
  <c r="O777" i="1"/>
  <c r="N777" i="1"/>
  <c r="I777" i="1"/>
  <c r="I776" i="1"/>
  <c r="N775" i="1"/>
  <c r="M775" i="1"/>
  <c r="L775" i="1"/>
  <c r="I775" i="1"/>
  <c r="R775" i="1" s="1"/>
  <c r="S774" i="1"/>
  <c r="Q774" i="1"/>
  <c r="P774" i="1"/>
  <c r="O774" i="1"/>
  <c r="M774" i="1"/>
  <c r="K774" i="1"/>
  <c r="I774" i="1"/>
  <c r="I773" i="1"/>
  <c r="S772" i="1"/>
  <c r="Q772" i="1"/>
  <c r="P772" i="1"/>
  <c r="O772" i="1"/>
  <c r="N772" i="1"/>
  <c r="M772" i="1"/>
  <c r="K772" i="1"/>
  <c r="I772" i="1"/>
  <c r="R772" i="1" s="1"/>
  <c r="Q771" i="1"/>
  <c r="P771" i="1"/>
  <c r="I771" i="1"/>
  <c r="N771" i="1" s="1"/>
  <c r="S770" i="1"/>
  <c r="Q770" i="1"/>
  <c r="O770" i="1"/>
  <c r="N770" i="1"/>
  <c r="M770" i="1"/>
  <c r="L770" i="1"/>
  <c r="K770" i="1"/>
  <c r="I770" i="1"/>
  <c r="P770" i="1" s="1"/>
  <c r="P769" i="1"/>
  <c r="O769" i="1"/>
  <c r="N769" i="1"/>
  <c r="L769" i="1"/>
  <c r="I769" i="1"/>
  <c r="R768" i="1"/>
  <c r="Q768" i="1"/>
  <c r="I768" i="1"/>
  <c r="N767" i="1"/>
  <c r="M767" i="1"/>
  <c r="L767" i="1"/>
  <c r="I767" i="1"/>
  <c r="R767" i="1" s="1"/>
  <c r="S765" i="1"/>
  <c r="Q765" i="1"/>
  <c r="P765" i="1"/>
  <c r="O765" i="1"/>
  <c r="M765" i="1"/>
  <c r="K765" i="1"/>
  <c r="I765" i="1"/>
  <c r="R764" i="1"/>
  <c r="K764" i="1"/>
  <c r="I764" i="1"/>
  <c r="S764" i="1" s="1"/>
  <c r="S763" i="1"/>
  <c r="Q763" i="1"/>
  <c r="P763" i="1"/>
  <c r="O763" i="1"/>
  <c r="N763" i="1"/>
  <c r="M763" i="1"/>
  <c r="K763" i="1"/>
  <c r="I763" i="1"/>
  <c r="R763" i="1" s="1"/>
  <c r="Q762" i="1"/>
  <c r="P762" i="1"/>
  <c r="I762" i="1"/>
  <c r="N762" i="1" s="1"/>
  <c r="S761" i="1"/>
  <c r="Q761" i="1"/>
  <c r="O761" i="1"/>
  <c r="N761" i="1"/>
  <c r="M761" i="1"/>
  <c r="L761" i="1"/>
  <c r="K761" i="1"/>
  <c r="I761" i="1"/>
  <c r="P761" i="1" s="1"/>
  <c r="P760" i="1"/>
  <c r="O760" i="1"/>
  <c r="N760" i="1"/>
  <c r="I760" i="1"/>
  <c r="Q759" i="1"/>
  <c r="I759" i="1"/>
  <c r="N758" i="1"/>
  <c r="M758" i="1"/>
  <c r="L758" i="1"/>
  <c r="I758" i="1"/>
  <c r="R758" i="1" s="1"/>
  <c r="S757" i="1"/>
  <c r="Q757" i="1"/>
  <c r="P757" i="1"/>
  <c r="O757" i="1"/>
  <c r="M757" i="1"/>
  <c r="K757" i="1"/>
  <c r="I757" i="1"/>
  <c r="S756" i="1"/>
  <c r="K756" i="1"/>
  <c r="I756" i="1"/>
  <c r="S755" i="1"/>
  <c r="Q755" i="1"/>
  <c r="P755" i="1"/>
  <c r="O755" i="1"/>
  <c r="N755" i="1"/>
  <c r="M755" i="1"/>
  <c r="K755" i="1"/>
  <c r="I755" i="1"/>
  <c r="R755" i="1" s="1"/>
  <c r="Q754" i="1"/>
  <c r="P754" i="1"/>
  <c r="I754" i="1"/>
  <c r="N754" i="1" s="1"/>
  <c r="S753" i="1"/>
  <c r="Q753" i="1"/>
  <c r="O753" i="1"/>
  <c r="N753" i="1"/>
  <c r="M753" i="1"/>
  <c r="L753" i="1"/>
  <c r="K753" i="1"/>
  <c r="I753" i="1"/>
  <c r="P753" i="1" s="1"/>
  <c r="P752" i="1"/>
  <c r="O752" i="1"/>
  <c r="N752" i="1"/>
  <c r="I752" i="1"/>
  <c r="I751" i="1"/>
  <c r="N750" i="1"/>
  <c r="M750" i="1"/>
  <c r="L750" i="1"/>
  <c r="I750" i="1"/>
  <c r="R750" i="1" s="1"/>
  <c r="S749" i="1"/>
  <c r="Q749" i="1"/>
  <c r="P749" i="1"/>
  <c r="O749" i="1"/>
  <c r="M749" i="1"/>
  <c r="K749" i="1"/>
  <c r="I749" i="1"/>
  <c r="I748" i="1"/>
  <c r="S747" i="1"/>
  <c r="Q747" i="1"/>
  <c r="P747" i="1"/>
  <c r="O747" i="1"/>
  <c r="N747" i="1"/>
  <c r="M747" i="1"/>
  <c r="K747" i="1"/>
  <c r="I747" i="1"/>
  <c r="R747" i="1" s="1"/>
  <c r="S746" i="1"/>
  <c r="R746" i="1"/>
  <c r="Q746" i="1"/>
  <c r="P746" i="1"/>
  <c r="O746" i="1"/>
  <c r="N746" i="1"/>
  <c r="M746" i="1"/>
  <c r="L746" i="1"/>
  <c r="T746" i="1" s="1"/>
  <c r="K746" i="1"/>
  <c r="S745" i="1"/>
  <c r="R745" i="1"/>
  <c r="Q745" i="1"/>
  <c r="P745" i="1"/>
  <c r="O745" i="1"/>
  <c r="N745" i="1"/>
  <c r="M745" i="1"/>
  <c r="L745" i="1"/>
  <c r="K745" i="1"/>
  <c r="T745" i="1" s="1"/>
  <c r="S744" i="1"/>
  <c r="R744" i="1"/>
  <c r="Q744" i="1"/>
  <c r="P744" i="1"/>
  <c r="O744" i="1"/>
  <c r="N744" i="1"/>
  <c r="M744" i="1"/>
  <c r="L744" i="1"/>
  <c r="T744" i="1" s="1"/>
  <c r="K744" i="1"/>
  <c r="P735" i="1"/>
  <c r="O735" i="1"/>
  <c r="N735" i="1"/>
  <c r="I735" i="1"/>
  <c r="R734" i="1"/>
  <c r="Q734" i="1"/>
  <c r="I734" i="1"/>
  <c r="N733" i="1"/>
  <c r="M733" i="1"/>
  <c r="L733" i="1"/>
  <c r="I733" i="1"/>
  <c r="R733" i="1" s="1"/>
  <c r="S732" i="1"/>
  <c r="Q732" i="1"/>
  <c r="P732" i="1"/>
  <c r="O732" i="1"/>
  <c r="M732" i="1"/>
  <c r="K732" i="1"/>
  <c r="I732" i="1"/>
  <c r="S731" i="1"/>
  <c r="R731" i="1"/>
  <c r="K731" i="1"/>
  <c r="I731" i="1"/>
  <c r="S730" i="1"/>
  <c r="Q730" i="1"/>
  <c r="P730" i="1"/>
  <c r="O730" i="1"/>
  <c r="N730" i="1"/>
  <c r="M730" i="1"/>
  <c r="K730" i="1"/>
  <c r="I730" i="1"/>
  <c r="R730" i="1" s="1"/>
  <c r="Q729" i="1"/>
  <c r="P729" i="1"/>
  <c r="I729" i="1"/>
  <c r="N729" i="1" s="1"/>
  <c r="S728" i="1"/>
  <c r="Q728" i="1"/>
  <c r="O728" i="1"/>
  <c r="N728" i="1"/>
  <c r="M728" i="1"/>
  <c r="L728" i="1"/>
  <c r="K728" i="1"/>
  <c r="I728" i="1"/>
  <c r="P728" i="1" s="1"/>
  <c r="P727" i="1"/>
  <c r="O727" i="1"/>
  <c r="N727" i="1"/>
  <c r="I727" i="1"/>
  <c r="I726" i="1"/>
  <c r="N725" i="1"/>
  <c r="M725" i="1"/>
  <c r="L725" i="1"/>
  <c r="I725" i="1"/>
  <c r="R725" i="1" s="1"/>
  <c r="S724" i="1"/>
  <c r="Q724" i="1"/>
  <c r="P724" i="1"/>
  <c r="O724" i="1"/>
  <c r="M724" i="1"/>
  <c r="K724" i="1"/>
  <c r="I724" i="1"/>
  <c r="I723" i="1"/>
  <c r="S722" i="1"/>
  <c r="Q722" i="1"/>
  <c r="P722" i="1"/>
  <c r="O722" i="1"/>
  <c r="N722" i="1"/>
  <c r="M722" i="1"/>
  <c r="K722" i="1"/>
  <c r="I722" i="1"/>
  <c r="R722" i="1" s="1"/>
  <c r="Q721" i="1"/>
  <c r="P721" i="1"/>
  <c r="I721" i="1"/>
  <c r="N721" i="1" s="1"/>
  <c r="S720" i="1"/>
  <c r="Q720" i="1"/>
  <c r="O720" i="1"/>
  <c r="M720" i="1"/>
  <c r="L720" i="1"/>
  <c r="K720" i="1"/>
  <c r="I720" i="1"/>
  <c r="P720" i="1" s="1"/>
  <c r="P719" i="1"/>
  <c r="O719" i="1"/>
  <c r="N719" i="1"/>
  <c r="I719" i="1"/>
  <c r="I718" i="1"/>
  <c r="N717" i="1"/>
  <c r="M717" i="1"/>
  <c r="L717" i="1"/>
  <c r="I717" i="1"/>
  <c r="R717" i="1" s="1"/>
  <c r="S715" i="1"/>
  <c r="Q715" i="1"/>
  <c r="P715" i="1"/>
  <c r="O715" i="1"/>
  <c r="M715" i="1"/>
  <c r="K715" i="1"/>
  <c r="I715" i="1"/>
  <c r="I714" i="1"/>
  <c r="S713" i="1"/>
  <c r="Q713" i="1"/>
  <c r="O713" i="1"/>
  <c r="N713" i="1"/>
  <c r="M713" i="1"/>
  <c r="K713" i="1"/>
  <c r="I713" i="1"/>
  <c r="R713" i="1" s="1"/>
  <c r="R712" i="1"/>
  <c r="Q712" i="1"/>
  <c r="P712" i="1"/>
  <c r="I712" i="1"/>
  <c r="S711" i="1"/>
  <c r="Q711" i="1"/>
  <c r="O711" i="1"/>
  <c r="M711" i="1"/>
  <c r="L711" i="1"/>
  <c r="K711" i="1"/>
  <c r="I711" i="1"/>
  <c r="P711" i="1" s="1"/>
  <c r="P710" i="1"/>
  <c r="O710" i="1"/>
  <c r="N710" i="1"/>
  <c r="I710" i="1"/>
  <c r="S709" i="1"/>
  <c r="R709" i="1"/>
  <c r="I709" i="1"/>
  <c r="N708" i="1"/>
  <c r="M708" i="1"/>
  <c r="L708" i="1"/>
  <c r="I708" i="1"/>
  <c r="R708" i="1" s="1"/>
  <c r="Q707" i="1"/>
  <c r="P707" i="1"/>
  <c r="O707" i="1"/>
  <c r="I707" i="1"/>
  <c r="M707" i="1" s="1"/>
  <c r="I706" i="1"/>
  <c r="S705" i="1"/>
  <c r="Q705" i="1"/>
  <c r="P705" i="1"/>
  <c r="O705" i="1"/>
  <c r="M705" i="1"/>
  <c r="L705" i="1"/>
  <c r="K705" i="1"/>
  <c r="I705" i="1"/>
  <c r="R705" i="1" s="1"/>
  <c r="P704" i="1"/>
  <c r="O704" i="1"/>
  <c r="I704" i="1"/>
  <c r="N704" i="1" s="1"/>
  <c r="I703" i="1"/>
  <c r="P702" i="1"/>
  <c r="N702" i="1"/>
  <c r="M702" i="1"/>
  <c r="I702" i="1"/>
  <c r="S701" i="1"/>
  <c r="Q701" i="1"/>
  <c r="P701" i="1"/>
  <c r="O701" i="1"/>
  <c r="N701" i="1"/>
  <c r="M701" i="1"/>
  <c r="L701" i="1"/>
  <c r="K701" i="1"/>
  <c r="I701" i="1"/>
  <c r="R701" i="1" s="1"/>
  <c r="S700" i="1"/>
  <c r="N700" i="1"/>
  <c r="L700" i="1"/>
  <c r="K700" i="1"/>
  <c r="I700" i="1"/>
  <c r="R700" i="1" s="1"/>
  <c r="S699" i="1"/>
  <c r="Q699" i="1"/>
  <c r="O699" i="1"/>
  <c r="N699" i="1"/>
  <c r="M699" i="1"/>
  <c r="K699" i="1"/>
  <c r="I699" i="1"/>
  <c r="Q698" i="1"/>
  <c r="I698" i="1"/>
  <c r="S697" i="1"/>
  <c r="Q697" i="1"/>
  <c r="P697" i="1"/>
  <c r="O697" i="1"/>
  <c r="M697" i="1"/>
  <c r="L697" i="1"/>
  <c r="K697" i="1"/>
  <c r="I697" i="1"/>
  <c r="R697" i="1" s="1"/>
  <c r="P695" i="1"/>
  <c r="O695" i="1"/>
  <c r="I695" i="1"/>
  <c r="N695" i="1" s="1"/>
  <c r="S694" i="1"/>
  <c r="K694" i="1"/>
  <c r="I694" i="1"/>
  <c r="P693" i="1"/>
  <c r="N693" i="1"/>
  <c r="M693" i="1"/>
  <c r="I693" i="1"/>
  <c r="S692" i="1"/>
  <c r="Q692" i="1"/>
  <c r="P692" i="1"/>
  <c r="O692" i="1"/>
  <c r="N692" i="1"/>
  <c r="M692" i="1"/>
  <c r="L692" i="1"/>
  <c r="K692" i="1"/>
  <c r="T692" i="1" s="1"/>
  <c r="I692" i="1"/>
  <c r="R692" i="1" s="1"/>
  <c r="S691" i="1"/>
  <c r="N691" i="1"/>
  <c r="L691" i="1"/>
  <c r="K691" i="1"/>
  <c r="I691" i="1"/>
  <c r="R691" i="1" s="1"/>
  <c r="S690" i="1"/>
  <c r="Q690" i="1"/>
  <c r="O690" i="1"/>
  <c r="N690" i="1"/>
  <c r="M690" i="1"/>
  <c r="K690" i="1"/>
  <c r="I690" i="1"/>
  <c r="R689" i="1"/>
  <c r="Q689" i="1"/>
  <c r="I689" i="1"/>
  <c r="S688" i="1"/>
  <c r="Q688" i="1"/>
  <c r="P688" i="1"/>
  <c r="O688" i="1"/>
  <c r="M688" i="1"/>
  <c r="L688" i="1"/>
  <c r="K688" i="1"/>
  <c r="I688" i="1"/>
  <c r="R688" i="1" s="1"/>
  <c r="P687" i="1"/>
  <c r="O687" i="1"/>
  <c r="I687" i="1"/>
  <c r="N687" i="1" s="1"/>
  <c r="R686" i="1"/>
  <c r="K686" i="1"/>
  <c r="I686" i="1"/>
  <c r="S686" i="1" s="1"/>
  <c r="P685" i="1"/>
  <c r="N685" i="1"/>
  <c r="M685" i="1"/>
  <c r="I685" i="1"/>
  <c r="S684" i="1"/>
  <c r="Q684" i="1"/>
  <c r="P684" i="1"/>
  <c r="O684" i="1"/>
  <c r="N684" i="1"/>
  <c r="M684" i="1"/>
  <c r="L684" i="1"/>
  <c r="K684" i="1"/>
  <c r="I684" i="1"/>
  <c r="R684" i="1" s="1"/>
  <c r="S683" i="1"/>
  <c r="N683" i="1"/>
  <c r="L683" i="1"/>
  <c r="K683" i="1"/>
  <c r="I683" i="1"/>
  <c r="R683" i="1" s="1"/>
  <c r="S682" i="1"/>
  <c r="Q682" i="1"/>
  <c r="O682" i="1"/>
  <c r="N682" i="1"/>
  <c r="M682" i="1"/>
  <c r="K682" i="1"/>
  <c r="I682" i="1"/>
  <c r="R681" i="1"/>
  <c r="Q681" i="1"/>
  <c r="I681" i="1"/>
  <c r="S680" i="1"/>
  <c r="Q680" i="1"/>
  <c r="P680" i="1"/>
  <c r="O680" i="1"/>
  <c r="M680" i="1"/>
  <c r="L680" i="1"/>
  <c r="K680" i="1"/>
  <c r="I680" i="1"/>
  <c r="R680" i="1" s="1"/>
  <c r="P679" i="1"/>
  <c r="O679" i="1"/>
  <c r="I679" i="1"/>
  <c r="N679" i="1" s="1"/>
  <c r="S678" i="1"/>
  <c r="R678" i="1"/>
  <c r="K678" i="1"/>
  <c r="I678" i="1"/>
  <c r="P677" i="1"/>
  <c r="N677" i="1"/>
  <c r="M677" i="1"/>
  <c r="L677" i="1"/>
  <c r="I677" i="1"/>
  <c r="S676" i="1"/>
  <c r="R676" i="1"/>
  <c r="Q676" i="1"/>
  <c r="P676" i="1"/>
  <c r="O676" i="1"/>
  <c r="N676" i="1"/>
  <c r="M676" i="1"/>
  <c r="L676" i="1"/>
  <c r="K676" i="1"/>
  <c r="S675" i="1"/>
  <c r="R675" i="1"/>
  <c r="Q675" i="1"/>
  <c r="P675" i="1"/>
  <c r="O675" i="1"/>
  <c r="N675" i="1"/>
  <c r="M675" i="1"/>
  <c r="L675" i="1"/>
  <c r="K675" i="1"/>
  <c r="T675" i="1" s="1"/>
  <c r="S665" i="1"/>
  <c r="R665" i="1"/>
  <c r="Q665" i="1"/>
  <c r="P665" i="1"/>
  <c r="O665" i="1"/>
  <c r="N665" i="1"/>
  <c r="M665" i="1"/>
  <c r="L665" i="1"/>
  <c r="T665" i="1" s="1"/>
  <c r="K665" i="1"/>
  <c r="S664" i="1"/>
  <c r="R664" i="1"/>
  <c r="Q664" i="1"/>
  <c r="P664" i="1"/>
  <c r="O664" i="1"/>
  <c r="N664" i="1"/>
  <c r="M664" i="1"/>
  <c r="L664" i="1"/>
  <c r="K664" i="1"/>
  <c r="T664" i="1" s="1"/>
  <c r="S663" i="1"/>
  <c r="R663" i="1"/>
  <c r="Q663" i="1"/>
  <c r="P663" i="1"/>
  <c r="O663" i="1"/>
  <c r="N663" i="1"/>
  <c r="M663" i="1"/>
  <c r="L663" i="1"/>
  <c r="K663" i="1"/>
  <c r="S662" i="1"/>
  <c r="R662" i="1"/>
  <c r="Q662" i="1"/>
  <c r="P662" i="1"/>
  <c r="O662" i="1"/>
  <c r="N662" i="1"/>
  <c r="M662" i="1"/>
  <c r="L662" i="1"/>
  <c r="K662" i="1"/>
  <c r="S661" i="1"/>
  <c r="R661" i="1"/>
  <c r="Q661" i="1"/>
  <c r="P661" i="1"/>
  <c r="O661" i="1"/>
  <c r="N661" i="1"/>
  <c r="M661" i="1"/>
  <c r="L661" i="1"/>
  <c r="T661" i="1" s="1"/>
  <c r="K661" i="1"/>
  <c r="S660" i="1"/>
  <c r="R660" i="1"/>
  <c r="Q660" i="1"/>
  <c r="P660" i="1"/>
  <c r="O660" i="1"/>
  <c r="N660" i="1"/>
  <c r="M660" i="1"/>
  <c r="L660" i="1"/>
  <c r="K660" i="1"/>
  <c r="T660" i="1" s="1"/>
  <c r="S659" i="1"/>
  <c r="R659" i="1"/>
  <c r="Q659" i="1"/>
  <c r="P659" i="1"/>
  <c r="O659" i="1"/>
  <c r="N659" i="1"/>
  <c r="M659" i="1"/>
  <c r="L659" i="1"/>
  <c r="K659" i="1"/>
  <c r="S658" i="1"/>
  <c r="R658" i="1"/>
  <c r="Q658" i="1"/>
  <c r="P658" i="1"/>
  <c r="O658" i="1"/>
  <c r="N658" i="1"/>
  <c r="M658" i="1"/>
  <c r="L658" i="1"/>
  <c r="K658" i="1"/>
  <c r="S657" i="1"/>
  <c r="R657" i="1"/>
  <c r="Q657" i="1"/>
  <c r="P657" i="1"/>
  <c r="O657" i="1"/>
  <c r="N657" i="1"/>
  <c r="M657" i="1"/>
  <c r="L657" i="1"/>
  <c r="T657" i="1" s="1"/>
  <c r="K657" i="1"/>
  <c r="S656" i="1"/>
  <c r="R656" i="1"/>
  <c r="Q656" i="1"/>
  <c r="P656" i="1"/>
  <c r="O656" i="1"/>
  <c r="N656" i="1"/>
  <c r="M656" i="1"/>
  <c r="L656" i="1"/>
  <c r="K656" i="1"/>
  <c r="S655" i="1"/>
  <c r="R655" i="1"/>
  <c r="Q655" i="1"/>
  <c r="P655" i="1"/>
  <c r="O655" i="1"/>
  <c r="N655" i="1"/>
  <c r="M655" i="1"/>
  <c r="L655" i="1"/>
  <c r="K655" i="1"/>
  <c r="S654" i="1"/>
  <c r="R654" i="1"/>
  <c r="Q654" i="1"/>
  <c r="P654" i="1"/>
  <c r="O654" i="1"/>
  <c r="N654" i="1"/>
  <c r="M654" i="1"/>
  <c r="L654" i="1"/>
  <c r="K654" i="1"/>
  <c r="S653" i="1"/>
  <c r="R653" i="1"/>
  <c r="Q653" i="1"/>
  <c r="P653" i="1"/>
  <c r="O653" i="1"/>
  <c r="N653" i="1"/>
  <c r="M653" i="1"/>
  <c r="L653" i="1"/>
  <c r="T653" i="1" s="1"/>
  <c r="K653" i="1"/>
  <c r="S652" i="1"/>
  <c r="R652" i="1"/>
  <c r="Q652" i="1"/>
  <c r="P652" i="1"/>
  <c r="O652" i="1"/>
  <c r="N652" i="1"/>
  <c r="M652" i="1"/>
  <c r="L652" i="1"/>
  <c r="K652" i="1"/>
  <c r="T652" i="1" s="1"/>
  <c r="S651" i="1"/>
  <c r="R651" i="1"/>
  <c r="Q651" i="1"/>
  <c r="P651" i="1"/>
  <c r="O651" i="1"/>
  <c r="N651" i="1"/>
  <c r="M651" i="1"/>
  <c r="L651" i="1"/>
  <c r="K651" i="1"/>
  <c r="T651" i="1" s="1"/>
  <c r="S650" i="1"/>
  <c r="R650" i="1"/>
  <c r="Q650" i="1"/>
  <c r="P650" i="1"/>
  <c r="O650" i="1"/>
  <c r="N650" i="1"/>
  <c r="M650" i="1"/>
  <c r="L650" i="1"/>
  <c r="K650" i="1"/>
  <c r="T650" i="1" s="1"/>
  <c r="S649" i="1"/>
  <c r="R649" i="1"/>
  <c r="Q649" i="1"/>
  <c r="P649" i="1"/>
  <c r="O649" i="1"/>
  <c r="N649" i="1"/>
  <c r="M649" i="1"/>
  <c r="L649" i="1"/>
  <c r="T649" i="1" s="1"/>
  <c r="K649" i="1"/>
  <c r="S648" i="1"/>
  <c r="R648" i="1"/>
  <c r="Q648" i="1"/>
  <c r="P648" i="1"/>
  <c r="O648" i="1"/>
  <c r="N648" i="1"/>
  <c r="M648" i="1"/>
  <c r="L648" i="1"/>
  <c r="K648" i="1"/>
  <c r="S647" i="1"/>
  <c r="R647" i="1"/>
  <c r="Q647" i="1"/>
  <c r="P647" i="1"/>
  <c r="O647" i="1"/>
  <c r="N647" i="1"/>
  <c r="M647" i="1"/>
  <c r="L647" i="1"/>
  <c r="K647" i="1"/>
  <c r="S646" i="1"/>
  <c r="R646" i="1"/>
  <c r="Q646" i="1"/>
  <c r="P646" i="1"/>
  <c r="O646" i="1"/>
  <c r="N646" i="1"/>
  <c r="M646" i="1"/>
  <c r="L646" i="1"/>
  <c r="K646" i="1"/>
  <c r="S645" i="1"/>
  <c r="R645" i="1"/>
  <c r="Q645" i="1"/>
  <c r="P645" i="1"/>
  <c r="O645" i="1"/>
  <c r="N645" i="1"/>
  <c r="M645" i="1"/>
  <c r="L645" i="1"/>
  <c r="T645" i="1" s="1"/>
  <c r="K645" i="1"/>
  <c r="S644" i="1"/>
  <c r="R644" i="1"/>
  <c r="Q644" i="1"/>
  <c r="P644" i="1"/>
  <c r="O644" i="1"/>
  <c r="N644" i="1"/>
  <c r="M644" i="1"/>
  <c r="L644" i="1"/>
  <c r="K644" i="1"/>
  <c r="S634" i="1"/>
  <c r="R634" i="1"/>
  <c r="Q634" i="1"/>
  <c r="P634" i="1"/>
  <c r="O634" i="1"/>
  <c r="N634" i="1"/>
  <c r="M634" i="1"/>
  <c r="L634" i="1"/>
  <c r="K634" i="1"/>
  <c r="S633" i="1"/>
  <c r="R633" i="1"/>
  <c r="Q633" i="1"/>
  <c r="P633" i="1"/>
  <c r="O633" i="1"/>
  <c r="N633" i="1"/>
  <c r="M633" i="1"/>
  <c r="L633" i="1"/>
  <c r="K633" i="1"/>
  <c r="T633" i="1" s="1"/>
  <c r="S632" i="1"/>
  <c r="R632" i="1"/>
  <c r="Q632" i="1"/>
  <c r="P632" i="1"/>
  <c r="O632" i="1"/>
  <c r="N632" i="1"/>
  <c r="M632" i="1"/>
  <c r="L632" i="1"/>
  <c r="T632" i="1" s="1"/>
  <c r="K632" i="1"/>
  <c r="S631" i="1"/>
  <c r="R631" i="1"/>
  <c r="Q631" i="1"/>
  <c r="P631" i="1"/>
  <c r="O631" i="1"/>
  <c r="N631" i="1"/>
  <c r="M631" i="1"/>
  <c r="L631" i="1"/>
  <c r="K631" i="1"/>
  <c r="S630" i="1"/>
  <c r="R630" i="1"/>
  <c r="Q630" i="1"/>
  <c r="P630" i="1"/>
  <c r="O630" i="1"/>
  <c r="N630" i="1"/>
  <c r="M630" i="1"/>
  <c r="L630" i="1"/>
  <c r="K630" i="1"/>
  <c r="T630" i="1" s="1"/>
  <c r="S629" i="1"/>
  <c r="R629" i="1"/>
  <c r="Q629" i="1"/>
  <c r="P629" i="1"/>
  <c r="O629" i="1"/>
  <c r="N629" i="1"/>
  <c r="M629" i="1"/>
  <c r="L629" i="1"/>
  <c r="K629" i="1"/>
  <c r="T629" i="1" s="1"/>
  <c r="S628" i="1"/>
  <c r="R628" i="1"/>
  <c r="Q628" i="1"/>
  <c r="P628" i="1"/>
  <c r="O628" i="1"/>
  <c r="N628" i="1"/>
  <c r="M628" i="1"/>
  <c r="L628" i="1"/>
  <c r="T628" i="1" s="1"/>
  <c r="K628" i="1"/>
  <c r="S627" i="1"/>
  <c r="R627" i="1"/>
  <c r="Q627" i="1"/>
  <c r="P627" i="1"/>
  <c r="O627" i="1"/>
  <c r="N627" i="1"/>
  <c r="M627" i="1"/>
  <c r="L627" i="1"/>
  <c r="K627" i="1"/>
  <c r="S626" i="1"/>
  <c r="R626" i="1"/>
  <c r="Q626" i="1"/>
  <c r="P626" i="1"/>
  <c r="O626" i="1"/>
  <c r="N626" i="1"/>
  <c r="M626" i="1"/>
  <c r="L626" i="1"/>
  <c r="K626" i="1"/>
  <c r="S625" i="1"/>
  <c r="R625" i="1"/>
  <c r="Q625" i="1"/>
  <c r="P625" i="1"/>
  <c r="O625" i="1"/>
  <c r="N625" i="1"/>
  <c r="M625" i="1"/>
  <c r="L625" i="1"/>
  <c r="K625" i="1"/>
  <c r="T625" i="1" s="1"/>
  <c r="S624" i="1"/>
  <c r="R624" i="1"/>
  <c r="Q624" i="1"/>
  <c r="P624" i="1"/>
  <c r="O624" i="1"/>
  <c r="N624" i="1"/>
  <c r="M624" i="1"/>
  <c r="L624" i="1"/>
  <c r="T624" i="1" s="1"/>
  <c r="K624" i="1"/>
  <c r="S623" i="1"/>
  <c r="R623" i="1"/>
  <c r="Q623" i="1"/>
  <c r="P623" i="1"/>
  <c r="O623" i="1"/>
  <c r="N623" i="1"/>
  <c r="M623" i="1"/>
  <c r="L623" i="1"/>
  <c r="K623" i="1"/>
  <c r="T623" i="1" s="1"/>
  <c r="S622" i="1"/>
  <c r="R622" i="1"/>
  <c r="Q622" i="1"/>
  <c r="P622" i="1"/>
  <c r="O622" i="1"/>
  <c r="N622" i="1"/>
  <c r="M622" i="1"/>
  <c r="L622" i="1"/>
  <c r="K622" i="1"/>
  <c r="T622" i="1" s="1"/>
  <c r="S621" i="1"/>
  <c r="R621" i="1"/>
  <c r="Q621" i="1"/>
  <c r="P621" i="1"/>
  <c r="O621" i="1"/>
  <c r="N621" i="1"/>
  <c r="M621" i="1"/>
  <c r="L621" i="1"/>
  <c r="K621" i="1"/>
  <c r="S620" i="1"/>
  <c r="R620" i="1"/>
  <c r="Q620" i="1"/>
  <c r="P620" i="1"/>
  <c r="O620" i="1"/>
  <c r="N620" i="1"/>
  <c r="M620" i="1"/>
  <c r="L620" i="1"/>
  <c r="T620" i="1" s="1"/>
  <c r="K620" i="1"/>
  <c r="S619" i="1"/>
  <c r="R619" i="1"/>
  <c r="Q619" i="1"/>
  <c r="P619" i="1"/>
  <c r="O619" i="1"/>
  <c r="N619" i="1"/>
  <c r="M619" i="1"/>
  <c r="L619" i="1"/>
  <c r="K619" i="1"/>
  <c r="T619" i="1" s="1"/>
  <c r="S618" i="1"/>
  <c r="R618" i="1"/>
  <c r="Q618" i="1"/>
  <c r="P618" i="1"/>
  <c r="O618" i="1"/>
  <c r="N618" i="1"/>
  <c r="M618" i="1"/>
  <c r="L618" i="1"/>
  <c r="K618" i="1"/>
  <c r="S617" i="1"/>
  <c r="R617" i="1"/>
  <c r="Q617" i="1"/>
  <c r="P617" i="1"/>
  <c r="O617" i="1"/>
  <c r="N617" i="1"/>
  <c r="M617" i="1"/>
  <c r="L617" i="1"/>
  <c r="K617" i="1"/>
  <c r="T617" i="1" s="1"/>
  <c r="S616" i="1"/>
  <c r="R616" i="1"/>
  <c r="Q616" i="1"/>
  <c r="P616" i="1"/>
  <c r="O616" i="1"/>
  <c r="N616" i="1"/>
  <c r="M616" i="1"/>
  <c r="L616" i="1"/>
  <c r="T616" i="1" s="1"/>
  <c r="K616" i="1"/>
  <c r="S615" i="1"/>
  <c r="R615" i="1"/>
  <c r="Q615" i="1"/>
  <c r="P615" i="1"/>
  <c r="O615" i="1"/>
  <c r="N615" i="1"/>
  <c r="M615" i="1"/>
  <c r="L615" i="1"/>
  <c r="K615" i="1"/>
  <c r="S605" i="1"/>
  <c r="R605" i="1"/>
  <c r="Q605" i="1"/>
  <c r="P605" i="1"/>
  <c r="O605" i="1"/>
  <c r="N605" i="1"/>
  <c r="M605" i="1"/>
  <c r="L605" i="1"/>
  <c r="K605" i="1"/>
  <c r="S604" i="1"/>
  <c r="R604" i="1"/>
  <c r="Q604" i="1"/>
  <c r="P604" i="1"/>
  <c r="O604" i="1"/>
  <c r="N604" i="1"/>
  <c r="M604" i="1"/>
  <c r="L604" i="1"/>
  <c r="K604" i="1"/>
  <c r="S603" i="1"/>
  <c r="R603" i="1"/>
  <c r="Q603" i="1"/>
  <c r="P603" i="1"/>
  <c r="O603" i="1"/>
  <c r="N603" i="1"/>
  <c r="M603" i="1"/>
  <c r="L603" i="1"/>
  <c r="T603" i="1" s="1"/>
  <c r="K603" i="1"/>
  <c r="S602" i="1"/>
  <c r="R602" i="1"/>
  <c r="Q602" i="1"/>
  <c r="P602" i="1"/>
  <c r="O602" i="1"/>
  <c r="N602" i="1"/>
  <c r="M602" i="1"/>
  <c r="L602" i="1"/>
  <c r="K602" i="1"/>
  <c r="T602" i="1" s="1"/>
  <c r="S601" i="1"/>
  <c r="R601" i="1"/>
  <c r="Q601" i="1"/>
  <c r="P601" i="1"/>
  <c r="O601" i="1"/>
  <c r="N601" i="1"/>
  <c r="M601" i="1"/>
  <c r="L601" i="1"/>
  <c r="K601" i="1"/>
  <c r="T601" i="1" s="1"/>
  <c r="S600" i="1"/>
  <c r="R600" i="1"/>
  <c r="Q600" i="1"/>
  <c r="P600" i="1"/>
  <c r="O600" i="1"/>
  <c r="N600" i="1"/>
  <c r="M600" i="1"/>
  <c r="L600" i="1"/>
  <c r="K600" i="1"/>
  <c r="T600" i="1" s="1"/>
  <c r="S599" i="1"/>
  <c r="R599" i="1"/>
  <c r="Q599" i="1"/>
  <c r="P599" i="1"/>
  <c r="O599" i="1"/>
  <c r="N599" i="1"/>
  <c r="M599" i="1"/>
  <c r="L599" i="1"/>
  <c r="T599" i="1" s="1"/>
  <c r="K599" i="1"/>
  <c r="S598" i="1"/>
  <c r="R598" i="1"/>
  <c r="Q598" i="1"/>
  <c r="P598" i="1"/>
  <c r="O598" i="1"/>
  <c r="N598" i="1"/>
  <c r="M598" i="1"/>
  <c r="L598" i="1"/>
  <c r="K598" i="1"/>
  <c r="S597" i="1"/>
  <c r="R597" i="1"/>
  <c r="Q597" i="1"/>
  <c r="P597" i="1"/>
  <c r="O597" i="1"/>
  <c r="N597" i="1"/>
  <c r="M597" i="1"/>
  <c r="L597" i="1"/>
  <c r="K597" i="1"/>
  <c r="S596" i="1"/>
  <c r="R596" i="1"/>
  <c r="Q596" i="1"/>
  <c r="P596" i="1"/>
  <c r="O596" i="1"/>
  <c r="N596" i="1"/>
  <c r="M596" i="1"/>
  <c r="L596" i="1"/>
  <c r="K596" i="1"/>
  <c r="S595" i="1"/>
  <c r="R595" i="1"/>
  <c r="Q595" i="1"/>
  <c r="P595" i="1"/>
  <c r="O595" i="1"/>
  <c r="N595" i="1"/>
  <c r="M595" i="1"/>
  <c r="L595" i="1"/>
  <c r="T595" i="1" s="1"/>
  <c r="K595" i="1"/>
  <c r="S594" i="1"/>
  <c r="R594" i="1"/>
  <c r="Q594" i="1"/>
  <c r="P594" i="1"/>
  <c r="O594" i="1"/>
  <c r="N594" i="1"/>
  <c r="M594" i="1"/>
  <c r="L594" i="1"/>
  <c r="K594" i="1"/>
  <c r="S593" i="1"/>
  <c r="R593" i="1"/>
  <c r="Q593" i="1"/>
  <c r="P593" i="1"/>
  <c r="O593" i="1"/>
  <c r="N593" i="1"/>
  <c r="M593" i="1"/>
  <c r="L593" i="1"/>
  <c r="K593" i="1"/>
  <c r="S592" i="1"/>
  <c r="R592" i="1"/>
  <c r="Q592" i="1"/>
  <c r="P592" i="1"/>
  <c r="O592" i="1"/>
  <c r="N592" i="1"/>
  <c r="M592" i="1"/>
  <c r="L592" i="1"/>
  <c r="K592" i="1"/>
  <c r="T592" i="1" s="1"/>
  <c r="S591" i="1"/>
  <c r="R591" i="1"/>
  <c r="Q591" i="1"/>
  <c r="P591" i="1"/>
  <c r="O591" i="1"/>
  <c r="N591" i="1"/>
  <c r="M591" i="1"/>
  <c r="L591" i="1"/>
  <c r="T591" i="1" s="1"/>
  <c r="K591" i="1"/>
  <c r="S590" i="1"/>
  <c r="R590" i="1"/>
  <c r="Q590" i="1"/>
  <c r="P590" i="1"/>
  <c r="O590" i="1"/>
  <c r="N590" i="1"/>
  <c r="M590" i="1"/>
  <c r="L590" i="1"/>
  <c r="K590" i="1"/>
  <c r="S589" i="1"/>
  <c r="R589" i="1"/>
  <c r="Q589" i="1"/>
  <c r="P589" i="1"/>
  <c r="O589" i="1"/>
  <c r="N589" i="1"/>
  <c r="M589" i="1"/>
  <c r="L589" i="1"/>
  <c r="K589" i="1"/>
  <c r="S588" i="1"/>
  <c r="R588" i="1"/>
  <c r="Q588" i="1"/>
  <c r="P588" i="1"/>
  <c r="O588" i="1"/>
  <c r="N588" i="1"/>
  <c r="M588" i="1"/>
  <c r="L588" i="1"/>
  <c r="K588" i="1"/>
  <c r="T588" i="1" s="1"/>
  <c r="S587" i="1"/>
  <c r="R587" i="1"/>
  <c r="Q587" i="1"/>
  <c r="P587" i="1"/>
  <c r="O587" i="1"/>
  <c r="N587" i="1"/>
  <c r="M587" i="1"/>
  <c r="L587" i="1"/>
  <c r="K587" i="1"/>
  <c r="S586" i="1"/>
  <c r="R586" i="1"/>
  <c r="Q586" i="1"/>
  <c r="P586" i="1"/>
  <c r="O586" i="1"/>
  <c r="N586" i="1"/>
  <c r="M586" i="1"/>
  <c r="L586" i="1"/>
  <c r="K586" i="1"/>
  <c r="S585" i="1"/>
  <c r="R585" i="1"/>
  <c r="Q585" i="1"/>
  <c r="P585" i="1"/>
  <c r="O585" i="1"/>
  <c r="N585" i="1"/>
  <c r="M585" i="1"/>
  <c r="L585" i="1"/>
  <c r="K585" i="1"/>
  <c r="S584" i="1"/>
  <c r="R584" i="1"/>
  <c r="Q584" i="1"/>
  <c r="P584" i="1"/>
  <c r="O584" i="1"/>
  <c r="N584" i="1"/>
  <c r="M584" i="1"/>
  <c r="L584" i="1"/>
  <c r="K584" i="1"/>
  <c r="T584" i="1" s="1"/>
  <c r="S583" i="1"/>
  <c r="R583" i="1"/>
  <c r="Q583" i="1"/>
  <c r="P583" i="1"/>
  <c r="O583" i="1"/>
  <c r="N583" i="1"/>
  <c r="M583" i="1"/>
  <c r="L583" i="1"/>
  <c r="T583" i="1" s="1"/>
  <c r="K583" i="1"/>
  <c r="S582" i="1"/>
  <c r="R582" i="1"/>
  <c r="Q582" i="1"/>
  <c r="P582" i="1"/>
  <c r="O582" i="1"/>
  <c r="N582" i="1"/>
  <c r="M582" i="1"/>
  <c r="L582" i="1"/>
  <c r="K582" i="1"/>
  <c r="T582" i="1" s="1"/>
  <c r="S581" i="1"/>
  <c r="R581" i="1"/>
  <c r="Q581" i="1"/>
  <c r="P581" i="1"/>
  <c r="O581" i="1"/>
  <c r="N581" i="1"/>
  <c r="M581" i="1"/>
  <c r="L581" i="1"/>
  <c r="T581" i="1" s="1"/>
  <c r="K581" i="1"/>
  <c r="S580" i="1"/>
  <c r="R580" i="1"/>
  <c r="Q580" i="1"/>
  <c r="P580" i="1"/>
  <c r="O580" i="1"/>
  <c r="N580" i="1"/>
  <c r="M580" i="1"/>
  <c r="L580" i="1"/>
  <c r="K580" i="1"/>
  <c r="S579" i="1"/>
  <c r="R579" i="1"/>
  <c r="Q579" i="1"/>
  <c r="P579" i="1"/>
  <c r="O579" i="1"/>
  <c r="N579" i="1"/>
  <c r="M579" i="1"/>
  <c r="L579" i="1"/>
  <c r="T579" i="1" s="1"/>
  <c r="K579" i="1"/>
  <c r="S578" i="1"/>
  <c r="R578" i="1"/>
  <c r="Q578" i="1"/>
  <c r="P578" i="1"/>
  <c r="O578" i="1"/>
  <c r="N578" i="1"/>
  <c r="M578" i="1"/>
  <c r="L578" i="1"/>
  <c r="K578" i="1"/>
  <c r="T578" i="1" s="1"/>
  <c r="S577" i="1"/>
  <c r="R577" i="1"/>
  <c r="Q577" i="1"/>
  <c r="P577" i="1"/>
  <c r="O577" i="1"/>
  <c r="N577" i="1"/>
  <c r="M577" i="1"/>
  <c r="L577" i="1"/>
  <c r="K577" i="1"/>
  <c r="S576" i="1"/>
  <c r="R576" i="1"/>
  <c r="Q576" i="1"/>
  <c r="P576" i="1"/>
  <c r="O576" i="1"/>
  <c r="N576" i="1"/>
  <c r="M576" i="1"/>
  <c r="L576" i="1"/>
  <c r="K576" i="1"/>
  <c r="S575" i="1"/>
  <c r="R575" i="1"/>
  <c r="Q575" i="1"/>
  <c r="P575" i="1"/>
  <c r="O575" i="1"/>
  <c r="N575" i="1"/>
  <c r="M575" i="1"/>
  <c r="L575" i="1"/>
  <c r="T575" i="1" s="1"/>
  <c r="K575" i="1"/>
  <c r="S574" i="1"/>
  <c r="R574" i="1"/>
  <c r="Q574" i="1"/>
  <c r="P574" i="1"/>
  <c r="O574" i="1"/>
  <c r="N574" i="1"/>
  <c r="M574" i="1"/>
  <c r="L574" i="1"/>
  <c r="K574" i="1"/>
  <c r="S573" i="1"/>
  <c r="R573" i="1"/>
  <c r="Q573" i="1"/>
  <c r="P573" i="1"/>
  <c r="O573" i="1"/>
  <c r="N573" i="1"/>
  <c r="M573" i="1"/>
  <c r="L573" i="1"/>
  <c r="K573" i="1"/>
  <c r="S572" i="1"/>
  <c r="R572" i="1"/>
  <c r="Q572" i="1"/>
  <c r="P572" i="1"/>
  <c r="O572" i="1"/>
  <c r="N572" i="1"/>
  <c r="M572" i="1"/>
  <c r="L572" i="1"/>
  <c r="K572" i="1"/>
  <c r="S571" i="1"/>
  <c r="R571" i="1"/>
  <c r="Q571" i="1"/>
  <c r="P571" i="1"/>
  <c r="O571" i="1"/>
  <c r="N571" i="1"/>
  <c r="M571" i="1"/>
  <c r="L571" i="1"/>
  <c r="T571" i="1" s="1"/>
  <c r="K571" i="1"/>
  <c r="S570" i="1"/>
  <c r="R570" i="1"/>
  <c r="Q570" i="1"/>
  <c r="P570" i="1"/>
  <c r="O570" i="1"/>
  <c r="N570" i="1"/>
  <c r="M570" i="1"/>
  <c r="L570" i="1"/>
  <c r="K570" i="1"/>
  <c r="T570" i="1" s="1"/>
  <c r="S569" i="1"/>
  <c r="R569" i="1"/>
  <c r="Q569" i="1"/>
  <c r="P569" i="1"/>
  <c r="O569" i="1"/>
  <c r="N569" i="1"/>
  <c r="M569" i="1"/>
  <c r="L569" i="1"/>
  <c r="T569" i="1" s="1"/>
  <c r="K569" i="1"/>
  <c r="S568" i="1"/>
  <c r="R568" i="1"/>
  <c r="Q568" i="1"/>
  <c r="P568" i="1"/>
  <c r="O568" i="1"/>
  <c r="N568" i="1"/>
  <c r="M568" i="1"/>
  <c r="L568" i="1"/>
  <c r="K568" i="1"/>
  <c r="T568" i="1" s="1"/>
  <c r="S567" i="1"/>
  <c r="R567" i="1"/>
  <c r="Q567" i="1"/>
  <c r="P567" i="1"/>
  <c r="O567" i="1"/>
  <c r="N567" i="1"/>
  <c r="M567" i="1"/>
  <c r="L567" i="1"/>
  <c r="T567" i="1" s="1"/>
  <c r="K567" i="1"/>
  <c r="S566" i="1"/>
  <c r="R566" i="1"/>
  <c r="Q566" i="1"/>
  <c r="P566" i="1"/>
  <c r="O566" i="1"/>
  <c r="N566" i="1"/>
  <c r="M566" i="1"/>
  <c r="L566" i="1"/>
  <c r="K566" i="1"/>
  <c r="S565" i="1"/>
  <c r="R565" i="1"/>
  <c r="Q565" i="1"/>
  <c r="P565" i="1"/>
  <c r="O565" i="1"/>
  <c r="N565" i="1"/>
  <c r="M565" i="1"/>
  <c r="L565" i="1"/>
  <c r="K565" i="1"/>
  <c r="S564" i="1"/>
  <c r="R564" i="1"/>
  <c r="Q564" i="1"/>
  <c r="P564" i="1"/>
  <c r="O564" i="1"/>
  <c r="N564" i="1"/>
  <c r="M564" i="1"/>
  <c r="L564" i="1"/>
  <c r="K564" i="1"/>
  <c r="S563" i="1"/>
  <c r="R563" i="1"/>
  <c r="Q563" i="1"/>
  <c r="P563" i="1"/>
  <c r="O563" i="1"/>
  <c r="N563" i="1"/>
  <c r="M563" i="1"/>
  <c r="L563" i="1"/>
  <c r="T563" i="1" s="1"/>
  <c r="K563" i="1"/>
  <c r="S562" i="1"/>
  <c r="R562" i="1"/>
  <c r="Q562" i="1"/>
  <c r="P562" i="1"/>
  <c r="O562" i="1"/>
  <c r="N562" i="1"/>
  <c r="M562" i="1"/>
  <c r="L562" i="1"/>
  <c r="T562" i="1" s="1"/>
  <c r="K562" i="1"/>
  <c r="S561" i="1"/>
  <c r="R561" i="1"/>
  <c r="Q561" i="1"/>
  <c r="P561" i="1"/>
  <c r="O561" i="1"/>
  <c r="N561" i="1"/>
  <c r="M561" i="1"/>
  <c r="L561" i="1"/>
  <c r="K561" i="1"/>
  <c r="S560" i="1"/>
  <c r="R560" i="1"/>
  <c r="Q560" i="1"/>
  <c r="P560" i="1"/>
  <c r="O560" i="1"/>
  <c r="N560" i="1"/>
  <c r="M560" i="1"/>
  <c r="L560" i="1"/>
  <c r="K560" i="1"/>
  <c r="T560" i="1" s="1"/>
  <c r="S559" i="1"/>
  <c r="R559" i="1"/>
  <c r="Q559" i="1"/>
  <c r="P559" i="1"/>
  <c r="O559" i="1"/>
  <c r="N559" i="1"/>
  <c r="M559" i="1"/>
  <c r="L559" i="1"/>
  <c r="T559" i="1" s="1"/>
  <c r="K559" i="1"/>
  <c r="S558" i="1"/>
  <c r="R558" i="1"/>
  <c r="Q558" i="1"/>
  <c r="P558" i="1"/>
  <c r="O558" i="1"/>
  <c r="N558" i="1"/>
  <c r="M558" i="1"/>
  <c r="L558" i="1"/>
  <c r="K558" i="1"/>
  <c r="S557" i="1"/>
  <c r="R557" i="1"/>
  <c r="Q557" i="1"/>
  <c r="P557" i="1"/>
  <c r="O557" i="1"/>
  <c r="N557" i="1"/>
  <c r="M557" i="1"/>
  <c r="L557" i="1"/>
  <c r="K557" i="1"/>
  <c r="S556" i="1"/>
  <c r="R556" i="1"/>
  <c r="Q556" i="1"/>
  <c r="P556" i="1"/>
  <c r="O556" i="1"/>
  <c r="N556" i="1"/>
  <c r="M556" i="1"/>
  <c r="L556" i="1"/>
  <c r="K556" i="1"/>
  <c r="T556" i="1" s="1"/>
  <c r="S555" i="1"/>
  <c r="R555" i="1"/>
  <c r="Q555" i="1"/>
  <c r="P555" i="1"/>
  <c r="O555" i="1"/>
  <c r="N555" i="1"/>
  <c r="M555" i="1"/>
  <c r="L555" i="1"/>
  <c r="T555" i="1" s="1"/>
  <c r="K555" i="1"/>
  <c r="S554" i="1"/>
  <c r="R554" i="1"/>
  <c r="Q554" i="1"/>
  <c r="P554" i="1"/>
  <c r="O554" i="1"/>
  <c r="N554" i="1"/>
  <c r="M554" i="1"/>
  <c r="L554" i="1"/>
  <c r="K554" i="1"/>
  <c r="S553" i="1"/>
  <c r="R553" i="1"/>
  <c r="Q553" i="1"/>
  <c r="P553" i="1"/>
  <c r="O553" i="1"/>
  <c r="N553" i="1"/>
  <c r="M553" i="1"/>
  <c r="L553" i="1"/>
  <c r="K553" i="1"/>
  <c r="S552" i="1"/>
  <c r="R552" i="1"/>
  <c r="Q552" i="1"/>
  <c r="P552" i="1"/>
  <c r="O552" i="1"/>
  <c r="N552" i="1"/>
  <c r="M552" i="1"/>
  <c r="L552" i="1"/>
  <c r="K552" i="1"/>
  <c r="T552" i="1" s="1"/>
  <c r="S551" i="1"/>
  <c r="R551" i="1"/>
  <c r="Q551" i="1"/>
  <c r="P551" i="1"/>
  <c r="O551" i="1"/>
  <c r="N551" i="1"/>
  <c r="M551" i="1"/>
  <c r="L551" i="1"/>
  <c r="T551" i="1" s="1"/>
  <c r="K551" i="1"/>
  <c r="S550" i="1"/>
  <c r="R550" i="1"/>
  <c r="Q550" i="1"/>
  <c r="P550" i="1"/>
  <c r="O550" i="1"/>
  <c r="N550" i="1"/>
  <c r="M550" i="1"/>
  <c r="L550" i="1"/>
  <c r="T550" i="1" s="1"/>
  <c r="K550" i="1"/>
  <c r="S549" i="1"/>
  <c r="R549" i="1"/>
  <c r="Q549" i="1"/>
  <c r="P549" i="1"/>
  <c r="O549" i="1"/>
  <c r="N549" i="1"/>
  <c r="M549" i="1"/>
  <c r="L549" i="1"/>
  <c r="T549" i="1" s="1"/>
  <c r="K549" i="1"/>
  <c r="S548" i="1"/>
  <c r="R548" i="1"/>
  <c r="Q548" i="1"/>
  <c r="P548" i="1"/>
  <c r="O548" i="1"/>
  <c r="N548" i="1"/>
  <c r="M548" i="1"/>
  <c r="L548" i="1"/>
  <c r="K548" i="1"/>
  <c r="S547" i="1"/>
  <c r="R547" i="1"/>
  <c r="Q547" i="1"/>
  <c r="P547" i="1"/>
  <c r="O547" i="1"/>
  <c r="N547" i="1"/>
  <c r="M547" i="1"/>
  <c r="L547" i="1"/>
  <c r="T547" i="1" s="1"/>
  <c r="K547" i="1"/>
  <c r="S546" i="1"/>
  <c r="R546" i="1"/>
  <c r="Q546" i="1"/>
  <c r="P546" i="1"/>
  <c r="O546" i="1"/>
  <c r="N546" i="1"/>
  <c r="M546" i="1"/>
  <c r="L546" i="1"/>
  <c r="K546" i="1"/>
  <c r="T546" i="1" s="1"/>
  <c r="S545" i="1"/>
  <c r="R545" i="1"/>
  <c r="Q545" i="1"/>
  <c r="P545" i="1"/>
  <c r="O545" i="1"/>
  <c r="N545" i="1"/>
  <c r="M545" i="1"/>
  <c r="L545" i="1"/>
  <c r="K545" i="1"/>
  <c r="S544" i="1"/>
  <c r="R544" i="1"/>
  <c r="Q544" i="1"/>
  <c r="P544" i="1"/>
  <c r="O544" i="1"/>
  <c r="N544" i="1"/>
  <c r="M544" i="1"/>
  <c r="L544" i="1"/>
  <c r="K544" i="1"/>
  <c r="T544" i="1" s="1"/>
  <c r="S543" i="1"/>
  <c r="R543" i="1"/>
  <c r="Q543" i="1"/>
  <c r="P543" i="1"/>
  <c r="O543" i="1"/>
  <c r="N543" i="1"/>
  <c r="M543" i="1"/>
  <c r="L543" i="1"/>
  <c r="T543" i="1" s="1"/>
  <c r="K543" i="1"/>
  <c r="S542" i="1"/>
  <c r="R542" i="1"/>
  <c r="Q542" i="1"/>
  <c r="P542" i="1"/>
  <c r="O542" i="1"/>
  <c r="N542" i="1"/>
  <c r="M542" i="1"/>
  <c r="L542" i="1"/>
  <c r="K542" i="1"/>
  <c r="S541" i="1"/>
  <c r="R541" i="1"/>
  <c r="Q541" i="1"/>
  <c r="P541" i="1"/>
  <c r="O541" i="1"/>
  <c r="N541" i="1"/>
  <c r="M541" i="1"/>
  <c r="L541" i="1"/>
  <c r="K541" i="1"/>
  <c r="S540" i="1"/>
  <c r="R540" i="1"/>
  <c r="Q540" i="1"/>
  <c r="P540" i="1"/>
  <c r="O540" i="1"/>
  <c r="N540" i="1"/>
  <c r="M540" i="1"/>
  <c r="L540" i="1"/>
  <c r="K540" i="1"/>
  <c r="S539" i="1"/>
  <c r="R539" i="1"/>
  <c r="Q539" i="1"/>
  <c r="P539" i="1"/>
  <c r="O539" i="1"/>
  <c r="N539" i="1"/>
  <c r="M539" i="1"/>
  <c r="L539" i="1"/>
  <c r="T539" i="1" s="1"/>
  <c r="K539" i="1"/>
  <c r="S538" i="1"/>
  <c r="R538" i="1"/>
  <c r="Q538" i="1"/>
  <c r="P538" i="1"/>
  <c r="O538" i="1"/>
  <c r="N538" i="1"/>
  <c r="M538" i="1"/>
  <c r="L538" i="1"/>
  <c r="K538" i="1"/>
  <c r="T538" i="1" s="1"/>
  <c r="S537" i="1"/>
  <c r="R537" i="1"/>
  <c r="Q537" i="1"/>
  <c r="P537" i="1"/>
  <c r="O537" i="1"/>
  <c r="N537" i="1"/>
  <c r="M537" i="1"/>
  <c r="L537" i="1"/>
  <c r="T537" i="1" s="1"/>
  <c r="K537" i="1"/>
  <c r="S536" i="1"/>
  <c r="R536" i="1"/>
  <c r="Q536" i="1"/>
  <c r="P536" i="1"/>
  <c r="O536" i="1"/>
  <c r="N536" i="1"/>
  <c r="M536" i="1"/>
  <c r="L536" i="1"/>
  <c r="K536" i="1"/>
  <c r="T536" i="1" s="1"/>
  <c r="S535" i="1"/>
  <c r="R535" i="1"/>
  <c r="Q535" i="1"/>
  <c r="P535" i="1"/>
  <c r="O535" i="1"/>
  <c r="N535" i="1"/>
  <c r="M535" i="1"/>
  <c r="L535" i="1"/>
  <c r="T535" i="1" s="1"/>
  <c r="K535" i="1"/>
  <c r="S534" i="1"/>
  <c r="R534" i="1"/>
  <c r="Q534" i="1"/>
  <c r="P534" i="1"/>
  <c r="O534" i="1"/>
  <c r="N534" i="1"/>
  <c r="M534" i="1"/>
  <c r="L534" i="1"/>
  <c r="K534" i="1"/>
  <c r="S533" i="1"/>
  <c r="R533" i="1"/>
  <c r="Q533" i="1"/>
  <c r="P533" i="1"/>
  <c r="O533" i="1"/>
  <c r="N533" i="1"/>
  <c r="M533" i="1"/>
  <c r="L533" i="1"/>
  <c r="K533" i="1"/>
  <c r="S532" i="1"/>
  <c r="R532" i="1"/>
  <c r="Q532" i="1"/>
  <c r="P532" i="1"/>
  <c r="O532" i="1"/>
  <c r="N532" i="1"/>
  <c r="M532" i="1"/>
  <c r="L532" i="1"/>
  <c r="K532" i="1"/>
  <c r="S531" i="1"/>
  <c r="R531" i="1"/>
  <c r="Q531" i="1"/>
  <c r="P531" i="1"/>
  <c r="O531" i="1"/>
  <c r="N531" i="1"/>
  <c r="M531" i="1"/>
  <c r="L531" i="1"/>
  <c r="T531" i="1" s="1"/>
  <c r="K531" i="1"/>
  <c r="S530" i="1"/>
  <c r="R530" i="1"/>
  <c r="Q530" i="1"/>
  <c r="P530" i="1"/>
  <c r="O530" i="1"/>
  <c r="N530" i="1"/>
  <c r="M530" i="1"/>
  <c r="L530" i="1"/>
  <c r="T530" i="1" s="1"/>
  <c r="K530" i="1"/>
  <c r="S529" i="1"/>
  <c r="R529" i="1"/>
  <c r="Q529" i="1"/>
  <c r="P529" i="1"/>
  <c r="O529" i="1"/>
  <c r="N529" i="1"/>
  <c r="M529" i="1"/>
  <c r="L529" i="1"/>
  <c r="K529" i="1"/>
  <c r="S528" i="1"/>
  <c r="R528" i="1"/>
  <c r="Q528" i="1"/>
  <c r="P528" i="1"/>
  <c r="O528" i="1"/>
  <c r="N528" i="1"/>
  <c r="M528" i="1"/>
  <c r="L528" i="1"/>
  <c r="K528" i="1"/>
  <c r="T528" i="1" s="1"/>
  <c r="S527" i="1"/>
  <c r="R527" i="1"/>
  <c r="Q527" i="1"/>
  <c r="P527" i="1"/>
  <c r="O527" i="1"/>
  <c r="N527" i="1"/>
  <c r="M527" i="1"/>
  <c r="L527" i="1"/>
  <c r="T527" i="1" s="1"/>
  <c r="K527" i="1"/>
  <c r="S526" i="1"/>
  <c r="R526" i="1"/>
  <c r="Q526" i="1"/>
  <c r="P526" i="1"/>
  <c r="O526" i="1"/>
  <c r="N526" i="1"/>
  <c r="M526" i="1"/>
  <c r="L526" i="1"/>
  <c r="T526" i="1" s="1"/>
  <c r="K526" i="1"/>
  <c r="S525" i="1"/>
  <c r="R525" i="1"/>
  <c r="Q525" i="1"/>
  <c r="P525" i="1"/>
  <c r="O525" i="1"/>
  <c r="N525" i="1"/>
  <c r="M525" i="1"/>
  <c r="L525" i="1"/>
  <c r="K525" i="1"/>
  <c r="T525" i="1" s="1"/>
  <c r="S524" i="1"/>
  <c r="R524" i="1"/>
  <c r="Q524" i="1"/>
  <c r="P524" i="1"/>
  <c r="O524" i="1"/>
  <c r="N524" i="1"/>
  <c r="M524" i="1"/>
  <c r="L524" i="1"/>
  <c r="K524" i="1"/>
  <c r="T524" i="1" s="1"/>
  <c r="S523" i="1"/>
  <c r="R523" i="1"/>
  <c r="Q523" i="1"/>
  <c r="P523" i="1"/>
  <c r="O523" i="1"/>
  <c r="N523" i="1"/>
  <c r="M523" i="1"/>
  <c r="L523" i="1"/>
  <c r="T523" i="1" s="1"/>
  <c r="K523" i="1"/>
  <c r="S522" i="1"/>
  <c r="R522" i="1"/>
  <c r="Q522" i="1"/>
  <c r="P522" i="1"/>
  <c r="O522" i="1"/>
  <c r="N522" i="1"/>
  <c r="M522" i="1"/>
  <c r="L522" i="1"/>
  <c r="K522" i="1"/>
  <c r="S521" i="1"/>
  <c r="R521" i="1"/>
  <c r="Q521" i="1"/>
  <c r="P521" i="1"/>
  <c r="O521" i="1"/>
  <c r="N521" i="1"/>
  <c r="M521" i="1"/>
  <c r="L521" i="1"/>
  <c r="K521" i="1"/>
  <c r="S520" i="1"/>
  <c r="R520" i="1"/>
  <c r="Q520" i="1"/>
  <c r="P520" i="1"/>
  <c r="O520" i="1"/>
  <c r="N520" i="1"/>
  <c r="M520" i="1"/>
  <c r="L520" i="1"/>
  <c r="K520" i="1"/>
  <c r="T520" i="1" s="1"/>
  <c r="S519" i="1"/>
  <c r="R519" i="1"/>
  <c r="Q519" i="1"/>
  <c r="P519" i="1"/>
  <c r="O519" i="1"/>
  <c r="N519" i="1"/>
  <c r="M519" i="1"/>
  <c r="L519" i="1"/>
  <c r="T519" i="1" s="1"/>
  <c r="K519" i="1"/>
  <c r="S518" i="1"/>
  <c r="R518" i="1"/>
  <c r="Q518" i="1"/>
  <c r="P518" i="1"/>
  <c r="O518" i="1"/>
  <c r="N518" i="1"/>
  <c r="M518" i="1"/>
  <c r="L518" i="1"/>
  <c r="T518" i="1" s="1"/>
  <c r="K518" i="1"/>
  <c r="S517" i="1"/>
  <c r="R517" i="1"/>
  <c r="Q517" i="1"/>
  <c r="P517" i="1"/>
  <c r="O517" i="1"/>
  <c r="N517" i="1"/>
  <c r="M517" i="1"/>
  <c r="L517" i="1"/>
  <c r="T517" i="1" s="1"/>
  <c r="K517" i="1"/>
  <c r="S516" i="1"/>
  <c r="R516" i="1"/>
  <c r="Q516" i="1"/>
  <c r="P516" i="1"/>
  <c r="O516" i="1"/>
  <c r="N516" i="1"/>
  <c r="M516" i="1"/>
  <c r="L516" i="1"/>
  <c r="K516" i="1"/>
  <c r="S515" i="1"/>
  <c r="R515" i="1"/>
  <c r="Q515" i="1"/>
  <c r="P515" i="1"/>
  <c r="O515" i="1"/>
  <c r="N515" i="1"/>
  <c r="M515" i="1"/>
  <c r="L515" i="1"/>
  <c r="T515" i="1" s="1"/>
  <c r="K515" i="1"/>
  <c r="S514" i="1"/>
  <c r="R514" i="1"/>
  <c r="Q514" i="1"/>
  <c r="P514" i="1"/>
  <c r="O514" i="1"/>
  <c r="N514" i="1"/>
  <c r="M514" i="1"/>
  <c r="L514" i="1"/>
  <c r="T514" i="1" s="1"/>
  <c r="K514" i="1"/>
  <c r="S513" i="1"/>
  <c r="R513" i="1"/>
  <c r="Q513" i="1"/>
  <c r="P513" i="1"/>
  <c r="O513" i="1"/>
  <c r="N513" i="1"/>
  <c r="M513" i="1"/>
  <c r="L513" i="1"/>
  <c r="K513" i="1"/>
  <c r="S512" i="1"/>
  <c r="R512" i="1"/>
  <c r="Q512" i="1"/>
  <c r="P512" i="1"/>
  <c r="O512" i="1"/>
  <c r="N512" i="1"/>
  <c r="M512" i="1"/>
  <c r="L512" i="1"/>
  <c r="K512" i="1"/>
  <c r="T512" i="1" s="1"/>
  <c r="S511" i="1"/>
  <c r="R511" i="1"/>
  <c r="Q511" i="1"/>
  <c r="P511" i="1"/>
  <c r="O511" i="1"/>
  <c r="N511" i="1"/>
  <c r="M511" i="1"/>
  <c r="L511" i="1"/>
  <c r="T511" i="1" s="1"/>
  <c r="K511" i="1"/>
  <c r="S510" i="1"/>
  <c r="R510" i="1"/>
  <c r="Q510" i="1"/>
  <c r="P510" i="1"/>
  <c r="O510" i="1"/>
  <c r="N510" i="1"/>
  <c r="M510" i="1"/>
  <c r="L510" i="1"/>
  <c r="K510" i="1"/>
  <c r="S509" i="1"/>
  <c r="R509" i="1"/>
  <c r="Q509" i="1"/>
  <c r="P509" i="1"/>
  <c r="O509" i="1"/>
  <c r="N509" i="1"/>
  <c r="M509" i="1"/>
  <c r="L509" i="1"/>
  <c r="K509" i="1"/>
  <c r="S508" i="1"/>
  <c r="R508" i="1"/>
  <c r="Q508" i="1"/>
  <c r="P508" i="1"/>
  <c r="O508" i="1"/>
  <c r="N508" i="1"/>
  <c r="M508" i="1"/>
  <c r="L508" i="1"/>
  <c r="K508" i="1"/>
  <c r="S507" i="1"/>
  <c r="R507" i="1"/>
  <c r="Q507" i="1"/>
  <c r="P507" i="1"/>
  <c r="O507" i="1"/>
  <c r="N507" i="1"/>
  <c r="M507" i="1"/>
  <c r="L507" i="1"/>
  <c r="T507" i="1" s="1"/>
  <c r="K507" i="1"/>
  <c r="S506" i="1"/>
  <c r="R506" i="1"/>
  <c r="Q506" i="1"/>
  <c r="P506" i="1"/>
  <c r="O506" i="1"/>
  <c r="N506" i="1"/>
  <c r="M506" i="1"/>
  <c r="L506" i="1"/>
  <c r="K506" i="1"/>
  <c r="S505" i="1"/>
  <c r="R505" i="1"/>
  <c r="Q505" i="1"/>
  <c r="P505" i="1"/>
  <c r="O505" i="1"/>
  <c r="N505" i="1"/>
  <c r="M505" i="1"/>
  <c r="L505" i="1"/>
  <c r="T505" i="1" s="1"/>
  <c r="K505" i="1"/>
  <c r="S504" i="1"/>
  <c r="R504" i="1"/>
  <c r="Q504" i="1"/>
  <c r="P504" i="1"/>
  <c r="O504" i="1"/>
  <c r="N504" i="1"/>
  <c r="M504" i="1"/>
  <c r="L504" i="1"/>
  <c r="K504" i="1"/>
  <c r="T504" i="1" s="1"/>
  <c r="S503" i="1"/>
  <c r="R503" i="1"/>
  <c r="Q503" i="1"/>
  <c r="P503" i="1"/>
  <c r="O503" i="1"/>
  <c r="N503" i="1"/>
  <c r="M503" i="1"/>
  <c r="L503" i="1"/>
  <c r="T503" i="1" s="1"/>
  <c r="K503" i="1"/>
  <c r="S502" i="1"/>
  <c r="R502" i="1"/>
  <c r="Q502" i="1"/>
  <c r="P502" i="1"/>
  <c r="O502" i="1"/>
  <c r="N502" i="1"/>
  <c r="M502" i="1"/>
  <c r="L502" i="1"/>
  <c r="K502" i="1"/>
  <c r="S501" i="1"/>
  <c r="R501" i="1"/>
  <c r="Q501" i="1"/>
  <c r="P501" i="1"/>
  <c r="O501" i="1"/>
  <c r="N501" i="1"/>
  <c r="M501" i="1"/>
  <c r="L501" i="1"/>
  <c r="K501" i="1"/>
  <c r="S500" i="1"/>
  <c r="R500" i="1"/>
  <c r="Q500" i="1"/>
  <c r="P500" i="1"/>
  <c r="O500" i="1"/>
  <c r="N500" i="1"/>
  <c r="M500" i="1"/>
  <c r="L500" i="1"/>
  <c r="K500" i="1"/>
  <c r="T499" i="1"/>
  <c r="S499" i="1"/>
  <c r="R499" i="1"/>
  <c r="Q499" i="1"/>
  <c r="P499" i="1"/>
  <c r="O499" i="1"/>
  <c r="N499" i="1"/>
  <c r="M499" i="1"/>
  <c r="L499" i="1"/>
  <c r="K499" i="1"/>
  <c r="S498" i="1"/>
  <c r="R498" i="1"/>
  <c r="Q498" i="1"/>
  <c r="P498" i="1"/>
  <c r="O498" i="1"/>
  <c r="N498" i="1"/>
  <c r="M498" i="1"/>
  <c r="L498" i="1"/>
  <c r="T498" i="1" s="1"/>
  <c r="K498" i="1"/>
  <c r="S497" i="1"/>
  <c r="R497" i="1"/>
  <c r="Q497" i="1"/>
  <c r="P497" i="1"/>
  <c r="O497" i="1"/>
  <c r="N497" i="1"/>
  <c r="M497" i="1"/>
  <c r="L497" i="1"/>
  <c r="K497" i="1"/>
  <c r="S496" i="1"/>
  <c r="R496" i="1"/>
  <c r="Q496" i="1"/>
  <c r="P496" i="1"/>
  <c r="O496" i="1"/>
  <c r="N496" i="1"/>
  <c r="M496" i="1"/>
  <c r="L496" i="1"/>
  <c r="K496" i="1"/>
  <c r="S495" i="1"/>
  <c r="R495" i="1"/>
  <c r="Q495" i="1"/>
  <c r="P495" i="1"/>
  <c r="O495" i="1"/>
  <c r="N495" i="1"/>
  <c r="M495" i="1"/>
  <c r="L495" i="1"/>
  <c r="T495" i="1" s="1"/>
  <c r="K495" i="1"/>
  <c r="S494" i="1"/>
  <c r="R494" i="1"/>
  <c r="Q494" i="1"/>
  <c r="P494" i="1"/>
  <c r="O494" i="1"/>
  <c r="N494" i="1"/>
  <c r="M494" i="1"/>
  <c r="L494" i="1"/>
  <c r="T494" i="1" s="1"/>
  <c r="K494" i="1"/>
  <c r="S493" i="1"/>
  <c r="R493" i="1"/>
  <c r="Q493" i="1"/>
  <c r="P493" i="1"/>
  <c r="O493" i="1"/>
  <c r="N493" i="1"/>
  <c r="M493" i="1"/>
  <c r="L493" i="1"/>
  <c r="K493" i="1"/>
  <c r="S492" i="1"/>
  <c r="R492" i="1"/>
  <c r="Q492" i="1"/>
  <c r="P492" i="1"/>
  <c r="O492" i="1"/>
  <c r="N492" i="1"/>
  <c r="M492" i="1"/>
  <c r="L492" i="1"/>
  <c r="K492" i="1"/>
  <c r="T492" i="1" s="1"/>
  <c r="S491" i="1"/>
  <c r="R491" i="1"/>
  <c r="Q491" i="1"/>
  <c r="P491" i="1"/>
  <c r="O491" i="1"/>
  <c r="N491" i="1"/>
  <c r="M491" i="1"/>
  <c r="L491" i="1"/>
  <c r="T491" i="1" s="1"/>
  <c r="K491" i="1"/>
  <c r="S490" i="1"/>
  <c r="R490" i="1"/>
  <c r="Q490" i="1"/>
  <c r="P490" i="1"/>
  <c r="O490" i="1"/>
  <c r="N490" i="1"/>
  <c r="M490" i="1"/>
  <c r="L490" i="1"/>
  <c r="K490" i="1"/>
  <c r="S489" i="1"/>
  <c r="R489" i="1"/>
  <c r="Q489" i="1"/>
  <c r="P489" i="1"/>
  <c r="O489" i="1"/>
  <c r="N489" i="1"/>
  <c r="M489" i="1"/>
  <c r="L489" i="1"/>
  <c r="K489" i="1"/>
  <c r="S488" i="1"/>
  <c r="R488" i="1"/>
  <c r="Q488" i="1"/>
  <c r="P488" i="1"/>
  <c r="O488" i="1"/>
  <c r="N488" i="1"/>
  <c r="M488" i="1"/>
  <c r="L488" i="1"/>
  <c r="K488" i="1"/>
  <c r="T488" i="1" s="1"/>
  <c r="S487" i="1"/>
  <c r="R487" i="1"/>
  <c r="Q487" i="1"/>
  <c r="P487" i="1"/>
  <c r="O487" i="1"/>
  <c r="N487" i="1"/>
  <c r="M487" i="1"/>
  <c r="L487" i="1"/>
  <c r="T487" i="1" s="1"/>
  <c r="K487" i="1"/>
  <c r="S486" i="1"/>
  <c r="R486" i="1"/>
  <c r="Q486" i="1"/>
  <c r="P486" i="1"/>
  <c r="O486" i="1"/>
  <c r="N486" i="1"/>
  <c r="M486" i="1"/>
  <c r="L486" i="1"/>
  <c r="T486" i="1" s="1"/>
  <c r="K486" i="1"/>
  <c r="S485" i="1"/>
  <c r="R485" i="1"/>
  <c r="Q485" i="1"/>
  <c r="P485" i="1"/>
  <c r="O485" i="1"/>
  <c r="N485" i="1"/>
  <c r="M485" i="1"/>
  <c r="L485" i="1"/>
  <c r="T485" i="1" s="1"/>
  <c r="K485" i="1"/>
  <c r="S484" i="1"/>
  <c r="R484" i="1"/>
  <c r="Q484" i="1"/>
  <c r="P484" i="1"/>
  <c r="O484" i="1"/>
  <c r="N484" i="1"/>
  <c r="M484" i="1"/>
  <c r="L484" i="1"/>
  <c r="K484" i="1"/>
  <c r="S483" i="1"/>
  <c r="R483" i="1"/>
  <c r="Q483" i="1"/>
  <c r="P483" i="1"/>
  <c r="O483" i="1"/>
  <c r="N483" i="1"/>
  <c r="M483" i="1"/>
  <c r="L483" i="1"/>
  <c r="T483" i="1" s="1"/>
  <c r="K483" i="1"/>
  <c r="S482" i="1"/>
  <c r="R482" i="1"/>
  <c r="Q482" i="1"/>
  <c r="P482" i="1"/>
  <c r="O482" i="1"/>
  <c r="N482" i="1"/>
  <c r="M482" i="1"/>
  <c r="L482" i="1"/>
  <c r="T482" i="1" s="1"/>
  <c r="K482" i="1"/>
  <c r="S481" i="1"/>
  <c r="R481" i="1"/>
  <c r="Q481" i="1"/>
  <c r="P481" i="1"/>
  <c r="O481" i="1"/>
  <c r="N481" i="1"/>
  <c r="M481" i="1"/>
  <c r="L481" i="1"/>
  <c r="K481" i="1"/>
  <c r="S480" i="1"/>
  <c r="R480" i="1"/>
  <c r="Q480" i="1"/>
  <c r="P480" i="1"/>
  <c r="O480" i="1"/>
  <c r="N480" i="1"/>
  <c r="M480" i="1"/>
  <c r="L480" i="1"/>
  <c r="K480" i="1"/>
  <c r="T480" i="1" s="1"/>
  <c r="S479" i="1"/>
  <c r="R479" i="1"/>
  <c r="Q479" i="1"/>
  <c r="P479" i="1"/>
  <c r="O479" i="1"/>
  <c r="N479" i="1"/>
  <c r="M479" i="1"/>
  <c r="L479" i="1"/>
  <c r="T479" i="1" s="1"/>
  <c r="K479" i="1"/>
  <c r="S478" i="1"/>
  <c r="R478" i="1"/>
  <c r="Q478" i="1"/>
  <c r="P478" i="1"/>
  <c r="O478" i="1"/>
  <c r="N478" i="1"/>
  <c r="M478" i="1"/>
  <c r="L478" i="1"/>
  <c r="K478" i="1"/>
  <c r="S477" i="1"/>
  <c r="R477" i="1"/>
  <c r="Q477" i="1"/>
  <c r="P477" i="1"/>
  <c r="O477" i="1"/>
  <c r="N477" i="1"/>
  <c r="M477" i="1"/>
  <c r="L477" i="1"/>
  <c r="K477" i="1"/>
  <c r="S476" i="1"/>
  <c r="R476" i="1"/>
  <c r="Q476" i="1"/>
  <c r="P476" i="1"/>
  <c r="O476" i="1"/>
  <c r="N476" i="1"/>
  <c r="M476" i="1"/>
  <c r="L476" i="1"/>
  <c r="K476" i="1"/>
  <c r="S475" i="1"/>
  <c r="R475" i="1"/>
  <c r="Q475" i="1"/>
  <c r="P475" i="1"/>
  <c r="O475" i="1"/>
  <c r="N475" i="1"/>
  <c r="M475" i="1"/>
  <c r="L475" i="1"/>
  <c r="T475" i="1" s="1"/>
  <c r="K475" i="1"/>
  <c r="S474" i="1"/>
  <c r="R474" i="1"/>
  <c r="Q474" i="1"/>
  <c r="P474" i="1"/>
  <c r="O474" i="1"/>
  <c r="N474" i="1"/>
  <c r="M474" i="1"/>
  <c r="L474" i="1"/>
  <c r="K474" i="1"/>
  <c r="S473" i="1"/>
  <c r="R473" i="1"/>
  <c r="Q473" i="1"/>
  <c r="P473" i="1"/>
  <c r="O473" i="1"/>
  <c r="N473" i="1"/>
  <c r="M473" i="1"/>
  <c r="L473" i="1"/>
  <c r="T473" i="1" s="1"/>
  <c r="K473" i="1"/>
  <c r="S472" i="1"/>
  <c r="R472" i="1"/>
  <c r="Q472" i="1"/>
  <c r="P472" i="1"/>
  <c r="O472" i="1"/>
  <c r="N472" i="1"/>
  <c r="M472" i="1"/>
  <c r="L472" i="1"/>
  <c r="K472" i="1"/>
  <c r="T472" i="1" s="1"/>
  <c r="S471" i="1"/>
  <c r="R471" i="1"/>
  <c r="Q471" i="1"/>
  <c r="P471" i="1"/>
  <c r="O471" i="1"/>
  <c r="N471" i="1"/>
  <c r="M471" i="1"/>
  <c r="L471" i="1"/>
  <c r="T471" i="1" s="1"/>
  <c r="K471" i="1"/>
  <c r="S470" i="1"/>
  <c r="R470" i="1"/>
  <c r="Q470" i="1"/>
  <c r="P470" i="1"/>
  <c r="O470" i="1"/>
  <c r="N470" i="1"/>
  <c r="M470" i="1"/>
  <c r="L470" i="1"/>
  <c r="K470" i="1"/>
  <c r="S469" i="1"/>
  <c r="R469" i="1"/>
  <c r="Q469" i="1"/>
  <c r="P469" i="1"/>
  <c r="O469" i="1"/>
  <c r="N469" i="1"/>
  <c r="M469" i="1"/>
  <c r="L469" i="1"/>
  <c r="K469" i="1"/>
  <c r="S468" i="1"/>
  <c r="R468" i="1"/>
  <c r="Q468" i="1"/>
  <c r="P468" i="1"/>
  <c r="O468" i="1"/>
  <c r="N468" i="1"/>
  <c r="M468" i="1"/>
  <c r="L468" i="1"/>
  <c r="K468" i="1"/>
  <c r="S467" i="1"/>
  <c r="R467" i="1"/>
  <c r="Q467" i="1"/>
  <c r="P467" i="1"/>
  <c r="O467" i="1"/>
  <c r="N467" i="1"/>
  <c r="M467" i="1"/>
  <c r="L467" i="1"/>
  <c r="T467" i="1" s="1"/>
  <c r="K467" i="1"/>
  <c r="S466" i="1"/>
  <c r="R466" i="1"/>
  <c r="Q466" i="1"/>
  <c r="P466" i="1"/>
  <c r="O466" i="1"/>
  <c r="N466" i="1"/>
  <c r="M466" i="1"/>
  <c r="L466" i="1"/>
  <c r="T466" i="1" s="1"/>
  <c r="K466" i="1"/>
  <c r="S465" i="1"/>
  <c r="R465" i="1"/>
  <c r="Q465" i="1"/>
  <c r="P465" i="1"/>
  <c r="O465" i="1"/>
  <c r="N465" i="1"/>
  <c r="M465" i="1"/>
  <c r="L465" i="1"/>
  <c r="K465" i="1"/>
  <c r="S464" i="1"/>
  <c r="R464" i="1"/>
  <c r="Q464" i="1"/>
  <c r="P464" i="1"/>
  <c r="O464" i="1"/>
  <c r="N464" i="1"/>
  <c r="M464" i="1"/>
  <c r="L464" i="1"/>
  <c r="K464" i="1"/>
  <c r="S463" i="1"/>
  <c r="R463" i="1"/>
  <c r="Q463" i="1"/>
  <c r="P463" i="1"/>
  <c r="O463" i="1"/>
  <c r="N463" i="1"/>
  <c r="M463" i="1"/>
  <c r="L463" i="1"/>
  <c r="T463" i="1" s="1"/>
  <c r="K463" i="1"/>
  <c r="S462" i="1"/>
  <c r="R462" i="1"/>
  <c r="Q462" i="1"/>
  <c r="P462" i="1"/>
  <c r="O462" i="1"/>
  <c r="N462" i="1"/>
  <c r="M462" i="1"/>
  <c r="L462" i="1"/>
  <c r="T462" i="1" s="1"/>
  <c r="K462" i="1"/>
  <c r="S461" i="1"/>
  <c r="R461" i="1"/>
  <c r="Q461" i="1"/>
  <c r="P461" i="1"/>
  <c r="O461" i="1"/>
  <c r="N461" i="1"/>
  <c r="M461" i="1"/>
  <c r="L461" i="1"/>
  <c r="K461" i="1"/>
  <c r="S460" i="1"/>
  <c r="R460" i="1"/>
  <c r="Q460" i="1"/>
  <c r="P460" i="1"/>
  <c r="O460" i="1"/>
  <c r="N460" i="1"/>
  <c r="M460" i="1"/>
  <c r="L460" i="1"/>
  <c r="K460" i="1"/>
  <c r="T460" i="1" s="1"/>
  <c r="S459" i="1"/>
  <c r="R459" i="1"/>
  <c r="Q459" i="1"/>
  <c r="P459" i="1"/>
  <c r="O459" i="1"/>
  <c r="N459" i="1"/>
  <c r="M459" i="1"/>
  <c r="L459" i="1"/>
  <c r="K459" i="1"/>
  <c r="S458" i="1"/>
  <c r="R458" i="1"/>
  <c r="Q458" i="1"/>
  <c r="P458" i="1"/>
  <c r="O458" i="1"/>
  <c r="N458" i="1"/>
  <c r="M458" i="1"/>
  <c r="L458" i="1"/>
  <c r="K458" i="1"/>
  <c r="S457" i="1"/>
  <c r="R457" i="1"/>
  <c r="Q457" i="1"/>
  <c r="P457" i="1"/>
  <c r="O457" i="1"/>
  <c r="N457" i="1"/>
  <c r="M457" i="1"/>
  <c r="L457" i="1"/>
  <c r="K457" i="1"/>
  <c r="S456" i="1"/>
  <c r="R456" i="1"/>
  <c r="Q456" i="1"/>
  <c r="P456" i="1"/>
  <c r="O456" i="1"/>
  <c r="N456" i="1"/>
  <c r="M456" i="1"/>
  <c r="L456" i="1"/>
  <c r="K456" i="1"/>
  <c r="T456" i="1" s="1"/>
  <c r="S455" i="1"/>
  <c r="R455" i="1"/>
  <c r="Q455" i="1"/>
  <c r="P455" i="1"/>
  <c r="O455" i="1"/>
  <c r="N455" i="1"/>
  <c r="M455" i="1"/>
  <c r="L455" i="1"/>
  <c r="T455" i="1" s="1"/>
  <c r="K455" i="1"/>
  <c r="S454" i="1"/>
  <c r="R454" i="1"/>
  <c r="Q454" i="1"/>
  <c r="P454" i="1"/>
  <c r="O454" i="1"/>
  <c r="N454" i="1"/>
  <c r="M454" i="1"/>
  <c r="L454" i="1"/>
  <c r="T454" i="1" s="1"/>
  <c r="K454" i="1"/>
  <c r="S453" i="1"/>
  <c r="R453" i="1"/>
  <c r="Q453" i="1"/>
  <c r="P453" i="1"/>
  <c r="O453" i="1"/>
  <c r="N453" i="1"/>
  <c r="M453" i="1"/>
  <c r="L453" i="1"/>
  <c r="T453" i="1" s="1"/>
  <c r="K453" i="1"/>
  <c r="S452" i="1"/>
  <c r="R452" i="1"/>
  <c r="Q452" i="1"/>
  <c r="P452" i="1"/>
  <c r="O452" i="1"/>
  <c r="N452" i="1"/>
  <c r="M452" i="1"/>
  <c r="L452" i="1"/>
  <c r="K452" i="1"/>
  <c r="S451" i="1"/>
  <c r="R451" i="1"/>
  <c r="Q451" i="1"/>
  <c r="P451" i="1"/>
  <c r="O451" i="1"/>
  <c r="N451" i="1"/>
  <c r="M451" i="1"/>
  <c r="L451" i="1"/>
  <c r="T451" i="1" s="1"/>
  <c r="K451" i="1"/>
  <c r="S450" i="1"/>
  <c r="R450" i="1"/>
  <c r="Q450" i="1"/>
  <c r="P450" i="1"/>
  <c r="O450" i="1"/>
  <c r="N450" i="1"/>
  <c r="M450" i="1"/>
  <c r="L450" i="1"/>
  <c r="T450" i="1" s="1"/>
  <c r="K450" i="1"/>
  <c r="S449" i="1"/>
  <c r="R449" i="1"/>
  <c r="Q449" i="1"/>
  <c r="P449" i="1"/>
  <c r="O449" i="1"/>
  <c r="N449" i="1"/>
  <c r="M449" i="1"/>
  <c r="L449" i="1"/>
  <c r="K449" i="1"/>
  <c r="S448" i="1"/>
  <c r="R448" i="1"/>
  <c r="Q448" i="1"/>
  <c r="P448" i="1"/>
  <c r="O448" i="1"/>
  <c r="N448" i="1"/>
  <c r="M448" i="1"/>
  <c r="L448" i="1"/>
  <c r="K448" i="1"/>
  <c r="S447" i="1"/>
  <c r="R447" i="1"/>
  <c r="Q447" i="1"/>
  <c r="P447" i="1"/>
  <c r="O447" i="1"/>
  <c r="N447" i="1"/>
  <c r="M447" i="1"/>
  <c r="L447" i="1"/>
  <c r="T447" i="1" s="1"/>
  <c r="K447" i="1"/>
  <c r="S446" i="1"/>
  <c r="R446" i="1"/>
  <c r="Q446" i="1"/>
  <c r="P446" i="1"/>
  <c r="O446" i="1"/>
  <c r="N446" i="1"/>
  <c r="M446" i="1"/>
  <c r="L446" i="1"/>
  <c r="K446" i="1"/>
  <c r="S445" i="1"/>
  <c r="R445" i="1"/>
  <c r="Q445" i="1"/>
  <c r="P445" i="1"/>
  <c r="O445" i="1"/>
  <c r="N445" i="1"/>
  <c r="M445" i="1"/>
  <c r="L445" i="1"/>
  <c r="K445" i="1"/>
  <c r="S444" i="1"/>
  <c r="R444" i="1"/>
  <c r="Q444" i="1"/>
  <c r="P444" i="1"/>
  <c r="O444" i="1"/>
  <c r="N444" i="1"/>
  <c r="M444" i="1"/>
  <c r="L444" i="1"/>
  <c r="K444" i="1"/>
  <c r="S443" i="1"/>
  <c r="R443" i="1"/>
  <c r="Q443" i="1"/>
  <c r="P443" i="1"/>
  <c r="O443" i="1"/>
  <c r="N443" i="1"/>
  <c r="M443" i="1"/>
  <c r="L443" i="1"/>
  <c r="T443" i="1" s="1"/>
  <c r="K443" i="1"/>
  <c r="S442" i="1"/>
  <c r="R442" i="1"/>
  <c r="Q442" i="1"/>
  <c r="P442" i="1"/>
  <c r="O442" i="1"/>
  <c r="N442" i="1"/>
  <c r="M442" i="1"/>
  <c r="L442" i="1"/>
  <c r="K442" i="1"/>
  <c r="S441" i="1"/>
  <c r="R441" i="1"/>
  <c r="Q441" i="1"/>
  <c r="P441" i="1"/>
  <c r="O441" i="1"/>
  <c r="N441" i="1"/>
  <c r="M441" i="1"/>
  <c r="L441" i="1"/>
  <c r="T441" i="1" s="1"/>
  <c r="K441" i="1"/>
  <c r="S440" i="1"/>
  <c r="R440" i="1"/>
  <c r="Q440" i="1"/>
  <c r="P440" i="1"/>
  <c r="O440" i="1"/>
  <c r="N440" i="1"/>
  <c r="M440" i="1"/>
  <c r="L440" i="1"/>
  <c r="K440" i="1"/>
  <c r="T440" i="1" s="1"/>
  <c r="S439" i="1"/>
  <c r="R439" i="1"/>
  <c r="Q439" i="1"/>
  <c r="P439" i="1"/>
  <c r="O439" i="1"/>
  <c r="N439" i="1"/>
  <c r="M439" i="1"/>
  <c r="L439" i="1"/>
  <c r="T439" i="1" s="1"/>
  <c r="K439" i="1"/>
  <c r="S438" i="1"/>
  <c r="R438" i="1"/>
  <c r="Q438" i="1"/>
  <c r="P438" i="1"/>
  <c r="O438" i="1"/>
  <c r="N438" i="1"/>
  <c r="M438" i="1"/>
  <c r="L438" i="1"/>
  <c r="K438" i="1"/>
  <c r="S437" i="1"/>
  <c r="R437" i="1"/>
  <c r="Q437" i="1"/>
  <c r="P437" i="1"/>
  <c r="O437" i="1"/>
  <c r="N437" i="1"/>
  <c r="M437" i="1"/>
  <c r="L437" i="1"/>
  <c r="K437" i="1"/>
  <c r="S436" i="1"/>
  <c r="R436" i="1"/>
  <c r="Q436" i="1"/>
  <c r="P436" i="1"/>
  <c r="O436" i="1"/>
  <c r="N436" i="1"/>
  <c r="M436" i="1"/>
  <c r="L436" i="1"/>
  <c r="K436" i="1"/>
  <c r="S435" i="1"/>
  <c r="R435" i="1"/>
  <c r="Q435" i="1"/>
  <c r="P435" i="1"/>
  <c r="O435" i="1"/>
  <c r="N435" i="1"/>
  <c r="M435" i="1"/>
  <c r="L435" i="1"/>
  <c r="T435" i="1" s="1"/>
  <c r="K435" i="1"/>
  <c r="S434" i="1"/>
  <c r="R434" i="1"/>
  <c r="Q434" i="1"/>
  <c r="P434" i="1"/>
  <c r="O434" i="1"/>
  <c r="N434" i="1"/>
  <c r="M434" i="1"/>
  <c r="L434" i="1"/>
  <c r="T434" i="1" s="1"/>
  <c r="K434" i="1"/>
  <c r="S433" i="1"/>
  <c r="R433" i="1"/>
  <c r="Q433" i="1"/>
  <c r="P433" i="1"/>
  <c r="O433" i="1"/>
  <c r="N433" i="1"/>
  <c r="M433" i="1"/>
  <c r="L433" i="1"/>
  <c r="K433" i="1"/>
  <c r="S432" i="1"/>
  <c r="R432" i="1"/>
  <c r="Q432" i="1"/>
  <c r="P432" i="1"/>
  <c r="O432" i="1"/>
  <c r="N432" i="1"/>
  <c r="M432" i="1"/>
  <c r="L432" i="1"/>
  <c r="K432" i="1"/>
  <c r="S431" i="1"/>
  <c r="R431" i="1"/>
  <c r="Q431" i="1"/>
  <c r="P431" i="1"/>
  <c r="O431" i="1"/>
  <c r="N431" i="1"/>
  <c r="M431" i="1"/>
  <c r="L431" i="1"/>
  <c r="T431" i="1" s="1"/>
  <c r="K431" i="1"/>
  <c r="S430" i="1"/>
  <c r="R430" i="1"/>
  <c r="Q430" i="1"/>
  <c r="P430" i="1"/>
  <c r="O430" i="1"/>
  <c r="N430" i="1"/>
  <c r="M430" i="1"/>
  <c r="L430" i="1"/>
  <c r="T430" i="1" s="1"/>
  <c r="K430" i="1"/>
  <c r="S429" i="1"/>
  <c r="R429" i="1"/>
  <c r="Q429" i="1"/>
  <c r="P429" i="1"/>
  <c r="O429" i="1"/>
  <c r="N429" i="1"/>
  <c r="M429" i="1"/>
  <c r="L429" i="1"/>
  <c r="K429" i="1"/>
  <c r="T429" i="1" s="1"/>
  <c r="S428" i="1"/>
  <c r="R428" i="1"/>
  <c r="Q428" i="1"/>
  <c r="P428" i="1"/>
  <c r="O428" i="1"/>
  <c r="N428" i="1"/>
  <c r="M428" i="1"/>
  <c r="L428" i="1"/>
  <c r="K428" i="1"/>
  <c r="T428" i="1" s="1"/>
  <c r="S427" i="1"/>
  <c r="R427" i="1"/>
  <c r="Q427" i="1"/>
  <c r="P427" i="1"/>
  <c r="O427" i="1"/>
  <c r="N427" i="1"/>
  <c r="M427" i="1"/>
  <c r="L427" i="1"/>
  <c r="T427" i="1" s="1"/>
  <c r="K427" i="1"/>
  <c r="S426" i="1"/>
  <c r="R426" i="1"/>
  <c r="Q426" i="1"/>
  <c r="P426" i="1"/>
  <c r="O426" i="1"/>
  <c r="N426" i="1"/>
  <c r="M426" i="1"/>
  <c r="L426" i="1"/>
  <c r="K426" i="1"/>
  <c r="S425" i="1"/>
  <c r="R425" i="1"/>
  <c r="Q425" i="1"/>
  <c r="P425" i="1"/>
  <c r="O425" i="1"/>
  <c r="N425" i="1"/>
  <c r="M425" i="1"/>
  <c r="L425" i="1"/>
  <c r="K425" i="1"/>
  <c r="S424" i="1"/>
  <c r="R424" i="1"/>
  <c r="Q424" i="1"/>
  <c r="P424" i="1"/>
  <c r="O424" i="1"/>
  <c r="N424" i="1"/>
  <c r="M424" i="1"/>
  <c r="L424" i="1"/>
  <c r="K424" i="1"/>
  <c r="T424" i="1" s="1"/>
  <c r="S423" i="1"/>
  <c r="R423" i="1"/>
  <c r="Q423" i="1"/>
  <c r="P423" i="1"/>
  <c r="O423" i="1"/>
  <c r="N423" i="1"/>
  <c r="M423" i="1"/>
  <c r="L423" i="1"/>
  <c r="T423" i="1" s="1"/>
  <c r="K423" i="1"/>
  <c r="S422" i="1"/>
  <c r="R422" i="1"/>
  <c r="Q422" i="1"/>
  <c r="P422" i="1"/>
  <c r="O422" i="1"/>
  <c r="N422" i="1"/>
  <c r="M422" i="1"/>
  <c r="L422" i="1"/>
  <c r="T422" i="1" s="1"/>
  <c r="K422" i="1"/>
  <c r="S421" i="1"/>
  <c r="R421" i="1"/>
  <c r="Q421" i="1"/>
  <c r="P421" i="1"/>
  <c r="O421" i="1"/>
  <c r="N421" i="1"/>
  <c r="M421" i="1"/>
  <c r="L421" i="1"/>
  <c r="K421" i="1"/>
  <c r="S420" i="1"/>
  <c r="R420" i="1"/>
  <c r="Q420" i="1"/>
  <c r="P420" i="1"/>
  <c r="O420" i="1"/>
  <c r="N420" i="1"/>
  <c r="M420" i="1"/>
  <c r="L420" i="1"/>
  <c r="K420" i="1"/>
  <c r="S419" i="1"/>
  <c r="R419" i="1"/>
  <c r="Q419" i="1"/>
  <c r="P419" i="1"/>
  <c r="O419" i="1"/>
  <c r="N419" i="1"/>
  <c r="M419" i="1"/>
  <c r="L419" i="1"/>
  <c r="T419" i="1" s="1"/>
  <c r="K419" i="1"/>
  <c r="S418" i="1"/>
  <c r="R418" i="1"/>
  <c r="Q418" i="1"/>
  <c r="P418" i="1"/>
  <c r="O418" i="1"/>
  <c r="N418" i="1"/>
  <c r="M418" i="1"/>
  <c r="L418" i="1"/>
  <c r="T418" i="1" s="1"/>
  <c r="K418" i="1"/>
  <c r="S417" i="1"/>
  <c r="R417" i="1"/>
  <c r="Q417" i="1"/>
  <c r="P417" i="1"/>
  <c r="O417" i="1"/>
  <c r="N417" i="1"/>
  <c r="M417" i="1"/>
  <c r="L417" i="1"/>
  <c r="K417" i="1"/>
  <c r="S416" i="1"/>
  <c r="R416" i="1"/>
  <c r="Q416" i="1"/>
  <c r="P416" i="1"/>
  <c r="O416" i="1"/>
  <c r="N416" i="1"/>
  <c r="M416" i="1"/>
  <c r="L416" i="1"/>
  <c r="K416" i="1"/>
  <c r="T416" i="1" s="1"/>
  <c r="S415" i="1"/>
  <c r="R415" i="1"/>
  <c r="Q415" i="1"/>
  <c r="P415" i="1"/>
  <c r="O415" i="1"/>
  <c r="N415" i="1"/>
  <c r="M415" i="1"/>
  <c r="L415" i="1"/>
  <c r="T415" i="1" s="1"/>
  <c r="K415" i="1"/>
  <c r="S414" i="1"/>
  <c r="R414" i="1"/>
  <c r="Q414" i="1"/>
  <c r="P414" i="1"/>
  <c r="O414" i="1"/>
  <c r="N414" i="1"/>
  <c r="M414" i="1"/>
  <c r="L414" i="1"/>
  <c r="K414" i="1"/>
  <c r="S413" i="1"/>
  <c r="R413" i="1"/>
  <c r="Q413" i="1"/>
  <c r="P413" i="1"/>
  <c r="O413" i="1"/>
  <c r="N413" i="1"/>
  <c r="M413" i="1"/>
  <c r="L413" i="1"/>
  <c r="K413" i="1"/>
  <c r="S412" i="1"/>
  <c r="R412" i="1"/>
  <c r="Q412" i="1"/>
  <c r="P412" i="1"/>
  <c r="O412" i="1"/>
  <c r="N412" i="1"/>
  <c r="M412" i="1"/>
  <c r="L412" i="1"/>
  <c r="K412" i="1"/>
  <c r="S411" i="1"/>
  <c r="R411" i="1"/>
  <c r="Q411" i="1"/>
  <c r="P411" i="1"/>
  <c r="O411" i="1"/>
  <c r="N411" i="1"/>
  <c r="M411" i="1"/>
  <c r="L411" i="1"/>
  <c r="T411" i="1" s="1"/>
  <c r="K411" i="1"/>
  <c r="S410" i="1"/>
  <c r="R410" i="1"/>
  <c r="Q410" i="1"/>
  <c r="P410" i="1"/>
  <c r="O410" i="1"/>
  <c r="N410" i="1"/>
  <c r="M410" i="1"/>
  <c r="L410" i="1"/>
  <c r="K410" i="1"/>
  <c r="S409" i="1"/>
  <c r="R409" i="1"/>
  <c r="Q409" i="1"/>
  <c r="P409" i="1"/>
  <c r="O409" i="1"/>
  <c r="N409" i="1"/>
  <c r="M409" i="1"/>
  <c r="L409" i="1"/>
  <c r="T409" i="1" s="1"/>
  <c r="K409" i="1"/>
  <c r="S408" i="1"/>
  <c r="R408" i="1"/>
  <c r="Q408" i="1"/>
  <c r="P408" i="1"/>
  <c r="O408" i="1"/>
  <c r="N408" i="1"/>
  <c r="M408" i="1"/>
  <c r="L408" i="1"/>
  <c r="K408" i="1"/>
  <c r="T408" i="1" s="1"/>
  <c r="S407" i="1"/>
  <c r="R407" i="1"/>
  <c r="Q407" i="1"/>
  <c r="P407" i="1"/>
  <c r="O407" i="1"/>
  <c r="N407" i="1"/>
  <c r="M407" i="1"/>
  <c r="L407" i="1"/>
  <c r="T407" i="1" s="1"/>
  <c r="K407" i="1"/>
  <c r="S406" i="1"/>
  <c r="R406" i="1"/>
  <c r="Q406" i="1"/>
  <c r="P406" i="1"/>
  <c r="O406" i="1"/>
  <c r="N406" i="1"/>
  <c r="M406" i="1"/>
  <c r="L406" i="1"/>
  <c r="K406" i="1"/>
  <c r="S405" i="1"/>
  <c r="R405" i="1"/>
  <c r="Q405" i="1"/>
  <c r="P405" i="1"/>
  <c r="O405" i="1"/>
  <c r="N405" i="1"/>
  <c r="M405" i="1"/>
  <c r="L405" i="1"/>
  <c r="K405" i="1"/>
  <c r="S404" i="1"/>
  <c r="R404" i="1"/>
  <c r="Q404" i="1"/>
  <c r="P404" i="1"/>
  <c r="O404" i="1"/>
  <c r="N404" i="1"/>
  <c r="M404" i="1"/>
  <c r="L404" i="1"/>
  <c r="K404" i="1"/>
  <c r="S394" i="1"/>
  <c r="R394" i="1"/>
  <c r="Q394" i="1"/>
  <c r="P394" i="1"/>
  <c r="O394" i="1"/>
  <c r="N394" i="1"/>
  <c r="M394" i="1"/>
  <c r="L394" i="1"/>
  <c r="T394" i="1" s="1"/>
  <c r="K394" i="1"/>
  <c r="S393" i="1"/>
  <c r="R393" i="1"/>
  <c r="Q393" i="1"/>
  <c r="P393" i="1"/>
  <c r="O393" i="1"/>
  <c r="N393" i="1"/>
  <c r="M393" i="1"/>
  <c r="L393" i="1"/>
  <c r="T393" i="1" s="1"/>
  <c r="K393" i="1"/>
  <c r="S392" i="1"/>
  <c r="R392" i="1"/>
  <c r="Q392" i="1"/>
  <c r="P392" i="1"/>
  <c r="O392" i="1"/>
  <c r="N392" i="1"/>
  <c r="M392" i="1"/>
  <c r="L392" i="1"/>
  <c r="K392" i="1"/>
  <c r="S391" i="1"/>
  <c r="R391" i="1"/>
  <c r="Q391" i="1"/>
  <c r="P391" i="1"/>
  <c r="O391" i="1"/>
  <c r="N391" i="1"/>
  <c r="M391" i="1"/>
  <c r="L391" i="1"/>
  <c r="K391" i="1"/>
  <c r="S390" i="1"/>
  <c r="R390" i="1"/>
  <c r="Q390" i="1"/>
  <c r="P390" i="1"/>
  <c r="O390" i="1"/>
  <c r="N390" i="1"/>
  <c r="M390" i="1"/>
  <c r="L390" i="1"/>
  <c r="T390" i="1" s="1"/>
  <c r="K390" i="1"/>
  <c r="S389" i="1"/>
  <c r="R389" i="1"/>
  <c r="Q389" i="1"/>
  <c r="P389" i="1"/>
  <c r="O389" i="1"/>
  <c r="N389" i="1"/>
  <c r="M389" i="1"/>
  <c r="L389" i="1"/>
  <c r="T389" i="1" s="1"/>
  <c r="K389" i="1"/>
  <c r="S388" i="1"/>
  <c r="R388" i="1"/>
  <c r="Q388" i="1"/>
  <c r="P388" i="1"/>
  <c r="O388" i="1"/>
  <c r="N388" i="1"/>
  <c r="M388" i="1"/>
  <c r="L388" i="1"/>
  <c r="K388" i="1"/>
  <c r="S387" i="1"/>
  <c r="R387" i="1"/>
  <c r="Q387" i="1"/>
  <c r="P387" i="1"/>
  <c r="O387" i="1"/>
  <c r="N387" i="1"/>
  <c r="M387" i="1"/>
  <c r="L387" i="1"/>
  <c r="K387" i="1"/>
  <c r="T387" i="1" s="1"/>
  <c r="S386" i="1"/>
  <c r="R386" i="1"/>
  <c r="Q386" i="1"/>
  <c r="P386" i="1"/>
  <c r="O386" i="1"/>
  <c r="N386" i="1"/>
  <c r="M386" i="1"/>
  <c r="L386" i="1"/>
  <c r="T386" i="1" s="1"/>
  <c r="K386" i="1"/>
  <c r="S385" i="1"/>
  <c r="R385" i="1"/>
  <c r="Q385" i="1"/>
  <c r="P385" i="1"/>
  <c r="O385" i="1"/>
  <c r="N385" i="1"/>
  <c r="M385" i="1"/>
  <c r="L385" i="1"/>
  <c r="K385" i="1"/>
  <c r="S384" i="1"/>
  <c r="R384" i="1"/>
  <c r="Q384" i="1"/>
  <c r="P384" i="1"/>
  <c r="O384" i="1"/>
  <c r="N384" i="1"/>
  <c r="M384" i="1"/>
  <c r="L384" i="1"/>
  <c r="K384" i="1"/>
  <c r="S383" i="1"/>
  <c r="R383" i="1"/>
  <c r="Q383" i="1"/>
  <c r="P383" i="1"/>
  <c r="O383" i="1"/>
  <c r="N383" i="1"/>
  <c r="M383" i="1"/>
  <c r="L383" i="1"/>
  <c r="K383" i="1"/>
  <c r="T383" i="1" s="1"/>
  <c r="S382" i="1"/>
  <c r="R382" i="1"/>
  <c r="Q382" i="1"/>
  <c r="P382" i="1"/>
  <c r="O382" i="1"/>
  <c r="N382" i="1"/>
  <c r="M382" i="1"/>
  <c r="L382" i="1"/>
  <c r="T382" i="1" s="1"/>
  <c r="K382" i="1"/>
  <c r="S381" i="1"/>
  <c r="R381" i="1"/>
  <c r="Q381" i="1"/>
  <c r="P381" i="1"/>
  <c r="O381" i="1"/>
  <c r="N381" i="1"/>
  <c r="M381" i="1"/>
  <c r="L381" i="1"/>
  <c r="T381" i="1" s="1"/>
  <c r="K381" i="1"/>
  <c r="S380" i="1"/>
  <c r="R380" i="1"/>
  <c r="Q380" i="1"/>
  <c r="P380" i="1"/>
  <c r="O380" i="1"/>
  <c r="N380" i="1"/>
  <c r="M380" i="1"/>
  <c r="L380" i="1"/>
  <c r="T380" i="1" s="1"/>
  <c r="K380" i="1"/>
  <c r="S379" i="1"/>
  <c r="R379" i="1"/>
  <c r="Q379" i="1"/>
  <c r="P379" i="1"/>
  <c r="O379" i="1"/>
  <c r="N379" i="1"/>
  <c r="M379" i="1"/>
  <c r="L379" i="1"/>
  <c r="K379" i="1"/>
  <c r="S378" i="1"/>
  <c r="R378" i="1"/>
  <c r="Q378" i="1"/>
  <c r="P378" i="1"/>
  <c r="O378" i="1"/>
  <c r="N378" i="1"/>
  <c r="M378" i="1"/>
  <c r="L378" i="1"/>
  <c r="T378" i="1" s="1"/>
  <c r="K378" i="1"/>
  <c r="S377" i="1"/>
  <c r="R377" i="1"/>
  <c r="Q377" i="1"/>
  <c r="P377" i="1"/>
  <c r="O377" i="1"/>
  <c r="N377" i="1"/>
  <c r="M377" i="1"/>
  <c r="L377" i="1"/>
  <c r="T377" i="1" s="1"/>
  <c r="K377" i="1"/>
  <c r="S376" i="1"/>
  <c r="R376" i="1"/>
  <c r="Q376" i="1"/>
  <c r="P376" i="1"/>
  <c r="O376" i="1"/>
  <c r="N376" i="1"/>
  <c r="M376" i="1"/>
  <c r="L376" i="1"/>
  <c r="K376" i="1"/>
  <c r="S375" i="1"/>
  <c r="R375" i="1"/>
  <c r="Q375" i="1"/>
  <c r="P375" i="1"/>
  <c r="O375" i="1"/>
  <c r="N375" i="1"/>
  <c r="M375" i="1"/>
  <c r="L375" i="1"/>
  <c r="K375" i="1"/>
  <c r="T375" i="1" s="1"/>
  <c r="P365" i="1"/>
  <c r="M365" i="1"/>
  <c r="L365" i="1"/>
  <c r="I365" i="1"/>
  <c r="S365" i="1" s="1"/>
  <c r="S364" i="1"/>
  <c r="Q364" i="1"/>
  <c r="P364" i="1"/>
  <c r="O364" i="1"/>
  <c r="M364" i="1"/>
  <c r="K364" i="1"/>
  <c r="I364" i="1"/>
  <c r="N364" i="1" s="1"/>
  <c r="I363" i="1"/>
  <c r="S362" i="1"/>
  <c r="Q362" i="1"/>
  <c r="P362" i="1"/>
  <c r="O362" i="1"/>
  <c r="N362" i="1"/>
  <c r="M362" i="1"/>
  <c r="K362" i="1"/>
  <c r="I362" i="1"/>
  <c r="Q361" i="1"/>
  <c r="P361" i="1"/>
  <c r="L361" i="1"/>
  <c r="I361" i="1"/>
  <c r="O361" i="1" s="1"/>
  <c r="S360" i="1"/>
  <c r="Q360" i="1"/>
  <c r="O360" i="1"/>
  <c r="N360" i="1"/>
  <c r="M360" i="1"/>
  <c r="L360" i="1"/>
  <c r="K360" i="1"/>
  <c r="I360" i="1"/>
  <c r="R360" i="1" s="1"/>
  <c r="O359" i="1"/>
  <c r="N359" i="1"/>
  <c r="I359" i="1"/>
  <c r="M359" i="1" s="1"/>
  <c r="R358" i="1"/>
  <c r="Q358" i="1"/>
  <c r="I358" i="1"/>
  <c r="P357" i="1"/>
  <c r="M357" i="1"/>
  <c r="L357" i="1"/>
  <c r="I357" i="1"/>
  <c r="S357" i="1" s="1"/>
  <c r="P356" i="1"/>
  <c r="O356" i="1"/>
  <c r="K356" i="1"/>
  <c r="I356" i="1"/>
  <c r="N356" i="1" s="1"/>
  <c r="I355" i="1"/>
  <c r="S354" i="1"/>
  <c r="Q354" i="1"/>
  <c r="P354" i="1"/>
  <c r="O354" i="1"/>
  <c r="N354" i="1"/>
  <c r="M354" i="1"/>
  <c r="K354" i="1"/>
  <c r="I354" i="1"/>
  <c r="S353" i="1"/>
  <c r="Q353" i="1"/>
  <c r="P353" i="1"/>
  <c r="L353" i="1"/>
  <c r="K353" i="1"/>
  <c r="I353" i="1"/>
  <c r="O353" i="1" s="1"/>
  <c r="S352" i="1"/>
  <c r="Q352" i="1"/>
  <c r="O352" i="1"/>
  <c r="N352" i="1"/>
  <c r="M352" i="1"/>
  <c r="L352" i="1"/>
  <c r="K352" i="1"/>
  <c r="I352" i="1"/>
  <c r="R352" i="1" s="1"/>
  <c r="O351" i="1"/>
  <c r="N351" i="1"/>
  <c r="I351" i="1"/>
  <c r="M351" i="1" s="1"/>
  <c r="I350" i="1"/>
  <c r="S349" i="1"/>
  <c r="R349" i="1"/>
  <c r="Q349" i="1"/>
  <c r="P349" i="1"/>
  <c r="O349" i="1"/>
  <c r="N349" i="1"/>
  <c r="M349" i="1"/>
  <c r="L349" i="1"/>
  <c r="T349" i="1" s="1"/>
  <c r="K349" i="1"/>
  <c r="S348" i="1"/>
  <c r="R348" i="1"/>
  <c r="Q348" i="1"/>
  <c r="P348" i="1"/>
  <c r="O348" i="1"/>
  <c r="N348" i="1"/>
  <c r="M348" i="1"/>
  <c r="L348" i="1"/>
  <c r="K348" i="1"/>
  <c r="S347" i="1"/>
  <c r="R347" i="1"/>
  <c r="Q347" i="1"/>
  <c r="P347" i="1"/>
  <c r="O347" i="1"/>
  <c r="N347" i="1"/>
  <c r="M347" i="1"/>
  <c r="L347" i="1"/>
  <c r="K347" i="1"/>
  <c r="T347" i="1" s="1"/>
  <c r="S346" i="1"/>
  <c r="R346" i="1"/>
  <c r="Q346" i="1"/>
  <c r="P346" i="1"/>
  <c r="O346" i="1"/>
  <c r="N346" i="1"/>
  <c r="M346" i="1"/>
  <c r="L346" i="1"/>
  <c r="K346" i="1"/>
  <c r="T346" i="1" s="1"/>
  <c r="S345" i="1"/>
  <c r="R345" i="1"/>
  <c r="Q345" i="1"/>
  <c r="P345" i="1"/>
  <c r="O345" i="1"/>
  <c r="N345" i="1"/>
  <c r="M345" i="1"/>
  <c r="L345" i="1"/>
  <c r="T345" i="1" s="1"/>
  <c r="K345" i="1"/>
  <c r="S344" i="1"/>
  <c r="R344" i="1"/>
  <c r="Q344" i="1"/>
  <c r="P344" i="1"/>
  <c r="O344" i="1"/>
  <c r="N344" i="1"/>
  <c r="M344" i="1"/>
  <c r="L344" i="1"/>
  <c r="K344" i="1"/>
  <c r="S343" i="1"/>
  <c r="R343" i="1"/>
  <c r="Q343" i="1"/>
  <c r="P343" i="1"/>
  <c r="O343" i="1"/>
  <c r="N343" i="1"/>
  <c r="M343" i="1"/>
  <c r="L343" i="1"/>
  <c r="K343" i="1"/>
  <c r="S342" i="1"/>
  <c r="R342" i="1"/>
  <c r="Q342" i="1"/>
  <c r="P342" i="1"/>
  <c r="O342" i="1"/>
  <c r="N342" i="1"/>
  <c r="M342" i="1"/>
  <c r="L342" i="1"/>
  <c r="K342" i="1"/>
  <c r="S341" i="1"/>
  <c r="R341" i="1"/>
  <c r="Q341" i="1"/>
  <c r="P341" i="1"/>
  <c r="O341" i="1"/>
  <c r="N341" i="1"/>
  <c r="M341" i="1"/>
  <c r="L341" i="1"/>
  <c r="T341" i="1" s="1"/>
  <c r="K341" i="1"/>
  <c r="S340" i="1"/>
  <c r="R340" i="1"/>
  <c r="Q340" i="1"/>
  <c r="P340" i="1"/>
  <c r="O340" i="1"/>
  <c r="N340" i="1"/>
  <c r="M340" i="1"/>
  <c r="L340" i="1"/>
  <c r="T340" i="1" s="1"/>
  <c r="K340" i="1"/>
  <c r="S339" i="1"/>
  <c r="R339" i="1"/>
  <c r="Q339" i="1"/>
  <c r="P339" i="1"/>
  <c r="O339" i="1"/>
  <c r="N339" i="1"/>
  <c r="M339" i="1"/>
  <c r="L339" i="1"/>
  <c r="K339" i="1"/>
  <c r="S338" i="1"/>
  <c r="R338" i="1"/>
  <c r="Q338" i="1"/>
  <c r="P338" i="1"/>
  <c r="O338" i="1"/>
  <c r="N338" i="1"/>
  <c r="M338" i="1"/>
  <c r="L338" i="1"/>
  <c r="K338" i="1"/>
  <c r="S337" i="1"/>
  <c r="R337" i="1"/>
  <c r="Q337" i="1"/>
  <c r="P337" i="1"/>
  <c r="O337" i="1"/>
  <c r="N337" i="1"/>
  <c r="M337" i="1"/>
  <c r="L337" i="1"/>
  <c r="T337" i="1" s="1"/>
  <c r="K337" i="1"/>
  <c r="S336" i="1"/>
  <c r="R336" i="1"/>
  <c r="Q336" i="1"/>
  <c r="P336" i="1"/>
  <c r="O336" i="1"/>
  <c r="N336" i="1"/>
  <c r="M336" i="1"/>
  <c r="L336" i="1"/>
  <c r="T336" i="1" s="1"/>
  <c r="K336" i="1"/>
  <c r="S335" i="1"/>
  <c r="R335" i="1"/>
  <c r="Q335" i="1"/>
  <c r="P335" i="1"/>
  <c r="O335" i="1"/>
  <c r="N335" i="1"/>
  <c r="M335" i="1"/>
  <c r="L335" i="1"/>
  <c r="K335" i="1"/>
  <c r="T335" i="1" s="1"/>
  <c r="S334" i="1"/>
  <c r="R334" i="1"/>
  <c r="Q334" i="1"/>
  <c r="P334" i="1"/>
  <c r="O334" i="1"/>
  <c r="N334" i="1"/>
  <c r="M334" i="1"/>
  <c r="L334" i="1"/>
  <c r="K334" i="1"/>
  <c r="T334" i="1" s="1"/>
  <c r="S324" i="1"/>
  <c r="R324" i="1"/>
  <c r="Q324" i="1"/>
  <c r="P324" i="1"/>
  <c r="O324" i="1"/>
  <c r="N324" i="1"/>
  <c r="M324" i="1"/>
  <c r="L324" i="1"/>
  <c r="K324" i="1"/>
  <c r="S323" i="1"/>
  <c r="R323" i="1"/>
  <c r="Q323" i="1"/>
  <c r="P323" i="1"/>
  <c r="O323" i="1"/>
  <c r="N323" i="1"/>
  <c r="M323" i="1"/>
  <c r="L323" i="1"/>
  <c r="K323" i="1"/>
  <c r="S322" i="1"/>
  <c r="R322" i="1"/>
  <c r="Q322" i="1"/>
  <c r="P322" i="1"/>
  <c r="O322" i="1"/>
  <c r="N322" i="1"/>
  <c r="M322" i="1"/>
  <c r="L322" i="1"/>
  <c r="K322" i="1"/>
  <c r="S321" i="1"/>
  <c r="R321" i="1"/>
  <c r="Q321" i="1"/>
  <c r="P321" i="1"/>
  <c r="O321" i="1"/>
  <c r="N321" i="1"/>
  <c r="M321" i="1"/>
  <c r="L321" i="1"/>
  <c r="K321" i="1"/>
  <c r="T321" i="1" s="1"/>
  <c r="S320" i="1"/>
  <c r="R320" i="1"/>
  <c r="Q320" i="1"/>
  <c r="P320" i="1"/>
  <c r="O320" i="1"/>
  <c r="N320" i="1"/>
  <c r="M320" i="1"/>
  <c r="L320" i="1"/>
  <c r="T320" i="1" s="1"/>
  <c r="K320" i="1"/>
  <c r="S319" i="1"/>
  <c r="R319" i="1"/>
  <c r="Q319" i="1"/>
  <c r="P319" i="1"/>
  <c r="O319" i="1"/>
  <c r="N319" i="1"/>
  <c r="M319" i="1"/>
  <c r="L319" i="1"/>
  <c r="T319" i="1" s="1"/>
  <c r="K319" i="1"/>
  <c r="S318" i="1"/>
  <c r="R318" i="1"/>
  <c r="Q318" i="1"/>
  <c r="P318" i="1"/>
  <c r="O318" i="1"/>
  <c r="N318" i="1"/>
  <c r="M318" i="1"/>
  <c r="L318" i="1"/>
  <c r="K318" i="1"/>
  <c r="S317" i="1"/>
  <c r="R317" i="1"/>
  <c r="Q317" i="1"/>
  <c r="P317" i="1"/>
  <c r="O317" i="1"/>
  <c r="N317" i="1"/>
  <c r="M317" i="1"/>
  <c r="L317" i="1"/>
  <c r="K317" i="1"/>
  <c r="S316" i="1"/>
  <c r="R316" i="1"/>
  <c r="Q316" i="1"/>
  <c r="P316" i="1"/>
  <c r="O316" i="1"/>
  <c r="N316" i="1"/>
  <c r="M316" i="1"/>
  <c r="L316" i="1"/>
  <c r="T316" i="1" s="1"/>
  <c r="K316" i="1"/>
  <c r="S315" i="1"/>
  <c r="R315" i="1"/>
  <c r="Q315" i="1"/>
  <c r="P315" i="1"/>
  <c r="O315" i="1"/>
  <c r="N315" i="1"/>
  <c r="M315" i="1"/>
  <c r="L315" i="1"/>
  <c r="T315" i="1" s="1"/>
  <c r="K315" i="1"/>
  <c r="S314" i="1"/>
  <c r="R314" i="1"/>
  <c r="Q314" i="1"/>
  <c r="P314" i="1"/>
  <c r="O314" i="1"/>
  <c r="N314" i="1"/>
  <c r="M314" i="1"/>
  <c r="L314" i="1"/>
  <c r="K314" i="1"/>
  <c r="S313" i="1"/>
  <c r="R313" i="1"/>
  <c r="Q313" i="1"/>
  <c r="P313" i="1"/>
  <c r="O313" i="1"/>
  <c r="N313" i="1"/>
  <c r="M313" i="1"/>
  <c r="L313" i="1"/>
  <c r="K313" i="1"/>
  <c r="T313" i="1" s="1"/>
  <c r="S312" i="1"/>
  <c r="R312" i="1"/>
  <c r="Q312" i="1"/>
  <c r="P312" i="1"/>
  <c r="O312" i="1"/>
  <c r="N312" i="1"/>
  <c r="M312" i="1"/>
  <c r="L312" i="1"/>
  <c r="T312" i="1" s="1"/>
  <c r="K312" i="1"/>
  <c r="S311" i="1"/>
  <c r="R311" i="1"/>
  <c r="Q311" i="1"/>
  <c r="P311" i="1"/>
  <c r="O311" i="1"/>
  <c r="N311" i="1"/>
  <c r="M311" i="1"/>
  <c r="L311" i="1"/>
  <c r="K311" i="1"/>
  <c r="S310" i="1"/>
  <c r="R310" i="1"/>
  <c r="Q310" i="1"/>
  <c r="P310" i="1"/>
  <c r="O310" i="1"/>
  <c r="N310" i="1"/>
  <c r="M310" i="1"/>
  <c r="L310" i="1"/>
  <c r="K310" i="1"/>
  <c r="S309" i="1"/>
  <c r="R309" i="1"/>
  <c r="Q309" i="1"/>
  <c r="P309" i="1"/>
  <c r="O309" i="1"/>
  <c r="N309" i="1"/>
  <c r="M309" i="1"/>
  <c r="L309" i="1"/>
  <c r="K309" i="1"/>
  <c r="S308" i="1"/>
  <c r="R308" i="1"/>
  <c r="Q308" i="1"/>
  <c r="P308" i="1"/>
  <c r="O308" i="1"/>
  <c r="N308" i="1"/>
  <c r="M308" i="1"/>
  <c r="L308" i="1"/>
  <c r="T308" i="1" s="1"/>
  <c r="K308" i="1"/>
  <c r="S307" i="1"/>
  <c r="R307" i="1"/>
  <c r="Q307" i="1"/>
  <c r="P307" i="1"/>
  <c r="O307" i="1"/>
  <c r="N307" i="1"/>
  <c r="M307" i="1"/>
  <c r="L307" i="1"/>
  <c r="K307" i="1"/>
  <c r="S306" i="1"/>
  <c r="R306" i="1"/>
  <c r="Q306" i="1"/>
  <c r="P306" i="1"/>
  <c r="O306" i="1"/>
  <c r="N306" i="1"/>
  <c r="M306" i="1"/>
  <c r="L306" i="1"/>
  <c r="T306" i="1" s="1"/>
  <c r="K306" i="1"/>
  <c r="S305" i="1"/>
  <c r="R305" i="1"/>
  <c r="Q305" i="1"/>
  <c r="P305" i="1"/>
  <c r="O305" i="1"/>
  <c r="N305" i="1"/>
  <c r="M305" i="1"/>
  <c r="L305" i="1"/>
  <c r="K305" i="1"/>
  <c r="T305" i="1" s="1"/>
  <c r="S304" i="1"/>
  <c r="R304" i="1"/>
  <c r="Q304" i="1"/>
  <c r="P304" i="1"/>
  <c r="O304" i="1"/>
  <c r="N304" i="1"/>
  <c r="M304" i="1"/>
  <c r="L304" i="1"/>
  <c r="T304" i="1" s="1"/>
  <c r="K304" i="1"/>
  <c r="S303" i="1"/>
  <c r="R303" i="1"/>
  <c r="Q303" i="1"/>
  <c r="P303" i="1"/>
  <c r="O303" i="1"/>
  <c r="N303" i="1"/>
  <c r="M303" i="1"/>
  <c r="L303" i="1"/>
  <c r="K303" i="1"/>
  <c r="S302" i="1"/>
  <c r="R302" i="1"/>
  <c r="Q302" i="1"/>
  <c r="P302" i="1"/>
  <c r="O302" i="1"/>
  <c r="N302" i="1"/>
  <c r="M302" i="1"/>
  <c r="L302" i="1"/>
  <c r="K302" i="1"/>
  <c r="S301" i="1"/>
  <c r="R301" i="1"/>
  <c r="Q301" i="1"/>
  <c r="P301" i="1"/>
  <c r="O301" i="1"/>
  <c r="N301" i="1"/>
  <c r="M301" i="1"/>
  <c r="L301" i="1"/>
  <c r="K301" i="1"/>
  <c r="S300" i="1"/>
  <c r="R300" i="1"/>
  <c r="Q300" i="1"/>
  <c r="P300" i="1"/>
  <c r="O300" i="1"/>
  <c r="N300" i="1"/>
  <c r="M300" i="1"/>
  <c r="L300" i="1"/>
  <c r="T300" i="1" s="1"/>
  <c r="K300" i="1"/>
  <c r="S299" i="1"/>
  <c r="R299" i="1"/>
  <c r="Q299" i="1"/>
  <c r="P299" i="1"/>
  <c r="O299" i="1"/>
  <c r="N299" i="1"/>
  <c r="M299" i="1"/>
  <c r="L299" i="1"/>
  <c r="T299" i="1" s="1"/>
  <c r="K299" i="1"/>
  <c r="S298" i="1"/>
  <c r="R298" i="1"/>
  <c r="Q298" i="1"/>
  <c r="P298" i="1"/>
  <c r="O298" i="1"/>
  <c r="N298" i="1"/>
  <c r="M298" i="1"/>
  <c r="L298" i="1"/>
  <c r="K298" i="1"/>
  <c r="S297" i="1"/>
  <c r="R297" i="1"/>
  <c r="Q297" i="1"/>
  <c r="P297" i="1"/>
  <c r="O297" i="1"/>
  <c r="N297" i="1"/>
  <c r="M297" i="1"/>
  <c r="L297" i="1"/>
  <c r="K297" i="1"/>
  <c r="S296" i="1"/>
  <c r="R296" i="1"/>
  <c r="Q296" i="1"/>
  <c r="P296" i="1"/>
  <c r="O296" i="1"/>
  <c r="N296" i="1"/>
  <c r="M296" i="1"/>
  <c r="L296" i="1"/>
  <c r="T296" i="1" s="1"/>
  <c r="K296" i="1"/>
  <c r="S295" i="1"/>
  <c r="R295" i="1"/>
  <c r="Q295" i="1"/>
  <c r="P295" i="1"/>
  <c r="O295" i="1"/>
  <c r="N295" i="1"/>
  <c r="M295" i="1"/>
  <c r="L295" i="1"/>
  <c r="T295" i="1" s="1"/>
  <c r="K295" i="1"/>
  <c r="S294" i="1"/>
  <c r="R294" i="1"/>
  <c r="Q294" i="1"/>
  <c r="P294" i="1"/>
  <c r="O294" i="1"/>
  <c r="N294" i="1"/>
  <c r="M294" i="1"/>
  <c r="L294" i="1"/>
  <c r="K294" i="1"/>
  <c r="S293" i="1"/>
  <c r="R293" i="1"/>
  <c r="Q293" i="1"/>
  <c r="P293" i="1"/>
  <c r="O293" i="1"/>
  <c r="N293" i="1"/>
  <c r="M293" i="1"/>
  <c r="L293" i="1"/>
  <c r="K293" i="1"/>
  <c r="T293" i="1" s="1"/>
  <c r="S292" i="1"/>
  <c r="R292" i="1"/>
  <c r="Q292" i="1"/>
  <c r="P292" i="1"/>
  <c r="O292" i="1"/>
  <c r="N292" i="1"/>
  <c r="M292" i="1"/>
  <c r="L292" i="1"/>
  <c r="T292" i="1" s="1"/>
  <c r="K292" i="1"/>
  <c r="S291" i="1"/>
  <c r="R291" i="1"/>
  <c r="Q291" i="1"/>
  <c r="P291" i="1"/>
  <c r="O291" i="1"/>
  <c r="N291" i="1"/>
  <c r="M291" i="1"/>
  <c r="L291" i="1"/>
  <c r="K291" i="1"/>
  <c r="S290" i="1"/>
  <c r="R290" i="1"/>
  <c r="Q290" i="1"/>
  <c r="P290" i="1"/>
  <c r="O290" i="1"/>
  <c r="N290" i="1"/>
  <c r="M290" i="1"/>
  <c r="L290" i="1"/>
  <c r="K290" i="1"/>
  <c r="S289" i="1"/>
  <c r="R289" i="1"/>
  <c r="Q289" i="1"/>
  <c r="P289" i="1"/>
  <c r="O289" i="1"/>
  <c r="N289" i="1"/>
  <c r="M289" i="1"/>
  <c r="L289" i="1"/>
  <c r="K289" i="1"/>
  <c r="T289" i="1" s="1"/>
  <c r="S288" i="1"/>
  <c r="R288" i="1"/>
  <c r="Q288" i="1"/>
  <c r="P288" i="1"/>
  <c r="O288" i="1"/>
  <c r="N288" i="1"/>
  <c r="M288" i="1"/>
  <c r="L288" i="1"/>
  <c r="T288" i="1" s="1"/>
  <c r="K288" i="1"/>
  <c r="S287" i="1"/>
  <c r="R287" i="1"/>
  <c r="Q287" i="1"/>
  <c r="P287" i="1"/>
  <c r="O287" i="1"/>
  <c r="N287" i="1"/>
  <c r="M287" i="1"/>
  <c r="L287" i="1"/>
  <c r="T287" i="1" s="1"/>
  <c r="K287" i="1"/>
  <c r="Q286" i="1"/>
  <c r="P286" i="1"/>
  <c r="L286" i="1"/>
  <c r="I286" i="1"/>
  <c r="O286" i="1" s="1"/>
  <c r="S285" i="1"/>
  <c r="Q285" i="1"/>
  <c r="O285" i="1"/>
  <c r="N285" i="1"/>
  <c r="M285" i="1"/>
  <c r="L285" i="1"/>
  <c r="K285" i="1"/>
  <c r="I285" i="1"/>
  <c r="R285" i="1" s="1"/>
  <c r="O284" i="1"/>
  <c r="N284" i="1"/>
  <c r="I284" i="1"/>
  <c r="M284" i="1" s="1"/>
  <c r="I283" i="1"/>
  <c r="P282" i="1"/>
  <c r="O282" i="1"/>
  <c r="M282" i="1"/>
  <c r="L282" i="1"/>
  <c r="I282" i="1"/>
  <c r="S282" i="1" s="1"/>
  <c r="S281" i="1"/>
  <c r="P281" i="1"/>
  <c r="O281" i="1"/>
  <c r="K281" i="1"/>
  <c r="I281" i="1"/>
  <c r="N281" i="1" s="1"/>
  <c r="S280" i="1"/>
  <c r="R280" i="1"/>
  <c r="K280" i="1"/>
  <c r="I280" i="1"/>
  <c r="S279" i="1"/>
  <c r="Q279" i="1"/>
  <c r="P279" i="1"/>
  <c r="O279" i="1"/>
  <c r="N279" i="1"/>
  <c r="M279" i="1"/>
  <c r="K279" i="1"/>
  <c r="I279" i="1"/>
  <c r="S278" i="1"/>
  <c r="Q278" i="1"/>
  <c r="P278" i="1"/>
  <c r="L278" i="1"/>
  <c r="K278" i="1"/>
  <c r="I278" i="1"/>
  <c r="O278" i="1" s="1"/>
  <c r="S277" i="1"/>
  <c r="Q277" i="1"/>
  <c r="O277" i="1"/>
  <c r="N277" i="1"/>
  <c r="M277" i="1"/>
  <c r="L277" i="1"/>
  <c r="K277" i="1"/>
  <c r="I277" i="1"/>
  <c r="R277" i="1" s="1"/>
  <c r="I276" i="1"/>
  <c r="R275" i="1"/>
  <c r="Q275" i="1"/>
  <c r="I275" i="1"/>
  <c r="O274" i="1"/>
  <c r="N274" i="1"/>
  <c r="M274" i="1"/>
  <c r="I274" i="1"/>
  <c r="P274" i="1" s="1"/>
  <c r="S273" i="1"/>
  <c r="R273" i="1"/>
  <c r="P273" i="1"/>
  <c r="O273" i="1"/>
  <c r="M273" i="1"/>
  <c r="I273" i="1"/>
  <c r="Q273" i="1" s="1"/>
  <c r="S272" i="1"/>
  <c r="P272" i="1"/>
  <c r="N272" i="1"/>
  <c r="I272" i="1"/>
  <c r="R272" i="1" s="1"/>
  <c r="S271" i="1"/>
  <c r="Q271" i="1"/>
  <c r="P271" i="1"/>
  <c r="O271" i="1"/>
  <c r="N271" i="1"/>
  <c r="M271" i="1"/>
  <c r="L271" i="1"/>
  <c r="K271" i="1"/>
  <c r="I271" i="1"/>
  <c r="S270" i="1"/>
  <c r="R270" i="1"/>
  <c r="Q270" i="1"/>
  <c r="N270" i="1"/>
  <c r="L270" i="1"/>
  <c r="K270" i="1"/>
  <c r="I270" i="1"/>
  <c r="S269" i="1"/>
  <c r="Q269" i="1"/>
  <c r="O269" i="1"/>
  <c r="N269" i="1"/>
  <c r="M269" i="1"/>
  <c r="L269" i="1"/>
  <c r="K269" i="1"/>
  <c r="I269" i="1"/>
  <c r="R269" i="1" s="1"/>
  <c r="I268" i="1"/>
  <c r="S267" i="1"/>
  <c r="Q267" i="1"/>
  <c r="P267" i="1"/>
  <c r="O267" i="1"/>
  <c r="N267" i="1"/>
  <c r="M267" i="1"/>
  <c r="L267" i="1"/>
  <c r="K267" i="1"/>
  <c r="I267" i="1"/>
  <c r="R267" i="1" s="1"/>
  <c r="T267" i="1" s="1"/>
  <c r="P266" i="1"/>
  <c r="O266" i="1"/>
  <c r="I266" i="1"/>
  <c r="N266" i="1" s="1"/>
  <c r="I265" i="1"/>
  <c r="Q264" i="1"/>
  <c r="P264" i="1"/>
  <c r="N264" i="1"/>
  <c r="M264" i="1"/>
  <c r="I264" i="1"/>
  <c r="S263" i="1"/>
  <c r="Q263" i="1"/>
  <c r="P263" i="1"/>
  <c r="O263" i="1"/>
  <c r="M263" i="1"/>
  <c r="L263" i="1"/>
  <c r="K263" i="1"/>
  <c r="I263" i="1"/>
  <c r="N263" i="1" s="1"/>
  <c r="S262" i="1"/>
  <c r="O262" i="1"/>
  <c r="N262" i="1"/>
  <c r="L262" i="1"/>
  <c r="K262" i="1"/>
  <c r="I262" i="1"/>
  <c r="R262" i="1" s="1"/>
  <c r="Q261" i="1"/>
  <c r="O261" i="1"/>
  <c r="N261" i="1"/>
  <c r="I261" i="1"/>
  <c r="M261" i="1" s="1"/>
  <c r="R260" i="1"/>
  <c r="Q260" i="1"/>
  <c r="I260" i="1"/>
  <c r="S259" i="1"/>
  <c r="Q259" i="1"/>
  <c r="P259" i="1"/>
  <c r="O259" i="1"/>
  <c r="M259" i="1"/>
  <c r="L259" i="1"/>
  <c r="K259" i="1"/>
  <c r="I259" i="1"/>
  <c r="R259" i="1" s="1"/>
  <c r="P258" i="1"/>
  <c r="O258" i="1"/>
  <c r="I258" i="1"/>
  <c r="N258" i="1" s="1"/>
  <c r="S257" i="1"/>
  <c r="R257" i="1"/>
  <c r="K257" i="1"/>
  <c r="I257" i="1"/>
  <c r="Q256" i="1"/>
  <c r="P256" i="1"/>
  <c r="N256" i="1"/>
  <c r="M256" i="1"/>
  <c r="I256" i="1"/>
  <c r="S255" i="1"/>
  <c r="Q255" i="1"/>
  <c r="P255" i="1"/>
  <c r="O255" i="1"/>
  <c r="M255" i="1"/>
  <c r="L255" i="1"/>
  <c r="K255" i="1"/>
  <c r="I255" i="1"/>
  <c r="N255" i="1" s="1"/>
  <c r="S254" i="1"/>
  <c r="O254" i="1"/>
  <c r="N254" i="1"/>
  <c r="L254" i="1"/>
  <c r="K254" i="1"/>
  <c r="I254" i="1"/>
  <c r="R254" i="1" s="1"/>
  <c r="S253" i="1"/>
  <c r="R253" i="1"/>
  <c r="Q253" i="1"/>
  <c r="P253" i="1"/>
  <c r="O253" i="1"/>
  <c r="N253" i="1"/>
  <c r="M253" i="1"/>
  <c r="L253" i="1"/>
  <c r="K253" i="1"/>
  <c r="T253" i="1" s="1"/>
  <c r="S252" i="1"/>
  <c r="R252" i="1"/>
  <c r="Q252" i="1"/>
  <c r="P252" i="1"/>
  <c r="O252" i="1"/>
  <c r="N252" i="1"/>
  <c r="M252" i="1"/>
  <c r="L252" i="1"/>
  <c r="K252" i="1"/>
  <c r="T252" i="1" s="1"/>
  <c r="S251" i="1"/>
  <c r="R251" i="1"/>
  <c r="Q251" i="1"/>
  <c r="P251" i="1"/>
  <c r="O251" i="1"/>
  <c r="N251" i="1"/>
  <c r="M251" i="1"/>
  <c r="L251" i="1"/>
  <c r="K251" i="1"/>
  <c r="T251" i="1" s="1"/>
  <c r="S250" i="1"/>
  <c r="R250" i="1"/>
  <c r="Q250" i="1"/>
  <c r="P250" i="1"/>
  <c r="O250" i="1"/>
  <c r="N250" i="1"/>
  <c r="M250" i="1"/>
  <c r="L250" i="1"/>
  <c r="T250" i="1" s="1"/>
  <c r="K250" i="1"/>
  <c r="S249" i="1"/>
  <c r="R249" i="1"/>
  <c r="Q249" i="1"/>
  <c r="P249" i="1"/>
  <c r="O249" i="1"/>
  <c r="N249" i="1"/>
  <c r="M249" i="1"/>
  <c r="L249" i="1"/>
  <c r="K249" i="1"/>
  <c r="S248" i="1"/>
  <c r="R248" i="1"/>
  <c r="Q248" i="1"/>
  <c r="P248" i="1"/>
  <c r="O248" i="1"/>
  <c r="N248" i="1"/>
  <c r="M248" i="1"/>
  <c r="L248" i="1"/>
  <c r="K248" i="1"/>
  <c r="R247" i="1"/>
  <c r="K247" i="1"/>
  <c r="I247" i="1"/>
  <c r="Q246" i="1"/>
  <c r="P246" i="1"/>
  <c r="N246" i="1"/>
  <c r="M246" i="1"/>
  <c r="I246" i="1"/>
  <c r="S245" i="1"/>
  <c r="Q245" i="1"/>
  <c r="P245" i="1"/>
  <c r="O245" i="1"/>
  <c r="M245" i="1"/>
  <c r="L245" i="1"/>
  <c r="K245" i="1"/>
  <c r="I245" i="1"/>
  <c r="N245" i="1" s="1"/>
  <c r="S244" i="1"/>
  <c r="O244" i="1"/>
  <c r="N244" i="1"/>
  <c r="L244" i="1"/>
  <c r="K244" i="1"/>
  <c r="I244" i="1"/>
  <c r="R244" i="1" s="1"/>
  <c r="Q243" i="1"/>
  <c r="O243" i="1"/>
  <c r="N243" i="1"/>
  <c r="I243" i="1"/>
  <c r="M243" i="1" s="1"/>
  <c r="R242" i="1"/>
  <c r="Q242" i="1"/>
  <c r="I242" i="1"/>
  <c r="S241" i="1"/>
  <c r="Q241" i="1"/>
  <c r="P241" i="1"/>
  <c r="O241" i="1"/>
  <c r="M241" i="1"/>
  <c r="L241" i="1"/>
  <c r="K241" i="1"/>
  <c r="I241" i="1"/>
  <c r="R241" i="1" s="1"/>
  <c r="P240" i="1"/>
  <c r="O240" i="1"/>
  <c r="I240" i="1"/>
  <c r="N240" i="1" s="1"/>
  <c r="S239" i="1"/>
  <c r="R239" i="1"/>
  <c r="K239" i="1"/>
  <c r="I239" i="1"/>
  <c r="Q238" i="1"/>
  <c r="P238" i="1"/>
  <c r="N238" i="1"/>
  <c r="M238" i="1"/>
  <c r="I238" i="1"/>
  <c r="S237" i="1"/>
  <c r="Q237" i="1"/>
  <c r="P237" i="1"/>
  <c r="O237" i="1"/>
  <c r="M237" i="1"/>
  <c r="L237" i="1"/>
  <c r="K237" i="1"/>
  <c r="I237" i="1"/>
  <c r="N237" i="1" s="1"/>
  <c r="S236" i="1"/>
  <c r="O236" i="1"/>
  <c r="N236" i="1"/>
  <c r="L236" i="1"/>
  <c r="K236" i="1"/>
  <c r="I236" i="1"/>
  <c r="R236" i="1" s="1"/>
  <c r="Q235" i="1"/>
  <c r="O235" i="1"/>
  <c r="N235" i="1"/>
  <c r="I235" i="1"/>
  <c r="M235" i="1" s="1"/>
  <c r="I234" i="1"/>
  <c r="S233" i="1"/>
  <c r="Q233" i="1"/>
  <c r="P233" i="1"/>
  <c r="O233" i="1"/>
  <c r="M233" i="1"/>
  <c r="L233" i="1"/>
  <c r="K233" i="1"/>
  <c r="I233" i="1"/>
  <c r="R233" i="1" s="1"/>
  <c r="P232" i="1"/>
  <c r="O232" i="1"/>
  <c r="I232" i="1"/>
  <c r="N232" i="1" s="1"/>
  <c r="I231" i="1"/>
  <c r="Q230" i="1"/>
  <c r="P230" i="1"/>
  <c r="N230" i="1"/>
  <c r="M230" i="1"/>
  <c r="I230" i="1"/>
  <c r="S229" i="1"/>
  <c r="Q229" i="1"/>
  <c r="P229" i="1"/>
  <c r="O229" i="1"/>
  <c r="M229" i="1"/>
  <c r="L229" i="1"/>
  <c r="K229" i="1"/>
  <c r="I229" i="1"/>
  <c r="N229" i="1" s="1"/>
  <c r="S228" i="1"/>
  <c r="O228" i="1"/>
  <c r="N228" i="1"/>
  <c r="L228" i="1"/>
  <c r="K228" i="1"/>
  <c r="I228" i="1"/>
  <c r="R228" i="1" s="1"/>
  <c r="Q227" i="1"/>
  <c r="O227" i="1"/>
  <c r="N227" i="1"/>
  <c r="I227" i="1"/>
  <c r="M227" i="1" s="1"/>
  <c r="R226" i="1"/>
  <c r="Q226" i="1"/>
  <c r="I226" i="1"/>
  <c r="S225" i="1"/>
  <c r="R225" i="1"/>
  <c r="Q225" i="1"/>
  <c r="P225" i="1"/>
  <c r="O225" i="1"/>
  <c r="N225" i="1"/>
  <c r="M225" i="1"/>
  <c r="L225" i="1"/>
  <c r="T225" i="1" s="1"/>
  <c r="K225" i="1"/>
  <c r="S224" i="1"/>
  <c r="R224" i="1"/>
  <c r="Q224" i="1"/>
  <c r="P224" i="1"/>
  <c r="O224" i="1"/>
  <c r="N224" i="1"/>
  <c r="M224" i="1"/>
  <c r="L224" i="1"/>
  <c r="K224" i="1"/>
  <c r="S223" i="1"/>
  <c r="R223" i="1"/>
  <c r="Q223" i="1"/>
  <c r="P223" i="1"/>
  <c r="O223" i="1"/>
  <c r="N223" i="1"/>
  <c r="M223" i="1"/>
  <c r="L223" i="1"/>
  <c r="K223" i="1"/>
  <c r="S222" i="1"/>
  <c r="R222" i="1"/>
  <c r="Q222" i="1"/>
  <c r="P222" i="1"/>
  <c r="O222" i="1"/>
  <c r="N222" i="1"/>
  <c r="M222" i="1"/>
  <c r="L222" i="1"/>
  <c r="K222" i="1"/>
  <c r="S221" i="1"/>
  <c r="R221" i="1"/>
  <c r="Q221" i="1"/>
  <c r="P221" i="1"/>
  <c r="O221" i="1"/>
  <c r="N221" i="1"/>
  <c r="M221" i="1"/>
  <c r="L221" i="1"/>
  <c r="T221" i="1" s="1"/>
  <c r="K221" i="1"/>
  <c r="S220" i="1"/>
  <c r="R220" i="1"/>
  <c r="Q220" i="1"/>
  <c r="P220" i="1"/>
  <c r="O220" i="1"/>
  <c r="N220" i="1"/>
  <c r="M220" i="1"/>
  <c r="L220" i="1"/>
  <c r="K220" i="1"/>
  <c r="S219" i="1"/>
  <c r="R219" i="1"/>
  <c r="Q219" i="1"/>
  <c r="P219" i="1"/>
  <c r="O219" i="1"/>
  <c r="N219" i="1"/>
  <c r="M219" i="1"/>
  <c r="L219" i="1"/>
  <c r="K219" i="1"/>
  <c r="T219" i="1" s="1"/>
  <c r="S218" i="1"/>
  <c r="R218" i="1"/>
  <c r="Q218" i="1"/>
  <c r="P218" i="1"/>
  <c r="O218" i="1"/>
  <c r="N218" i="1"/>
  <c r="M218" i="1"/>
  <c r="L218" i="1"/>
  <c r="K218" i="1"/>
  <c r="S217" i="1"/>
  <c r="R217" i="1"/>
  <c r="Q217" i="1"/>
  <c r="P217" i="1"/>
  <c r="O217" i="1"/>
  <c r="N217" i="1"/>
  <c r="M217" i="1"/>
  <c r="L217" i="1"/>
  <c r="T217" i="1" s="1"/>
  <c r="K217" i="1"/>
  <c r="S216" i="1"/>
  <c r="R216" i="1"/>
  <c r="Q216" i="1"/>
  <c r="P216" i="1"/>
  <c r="O216" i="1"/>
  <c r="N216" i="1"/>
  <c r="M216" i="1"/>
  <c r="L216" i="1"/>
  <c r="K216" i="1"/>
  <c r="T216" i="1" s="1"/>
  <c r="S215" i="1"/>
  <c r="R215" i="1"/>
  <c r="Q215" i="1"/>
  <c r="P215" i="1"/>
  <c r="O215" i="1"/>
  <c r="N215" i="1"/>
  <c r="M215" i="1"/>
  <c r="L215" i="1"/>
  <c r="K215" i="1"/>
  <c r="T215" i="1" s="1"/>
  <c r="S214" i="1"/>
  <c r="R214" i="1"/>
  <c r="Q214" i="1"/>
  <c r="P214" i="1"/>
  <c r="O214" i="1"/>
  <c r="N214" i="1"/>
  <c r="M214" i="1"/>
  <c r="L214" i="1"/>
  <c r="K214" i="1"/>
  <c r="T214" i="1" s="1"/>
  <c r="S213" i="1"/>
  <c r="R213" i="1"/>
  <c r="Q213" i="1"/>
  <c r="P213" i="1"/>
  <c r="O213" i="1"/>
  <c r="N213" i="1"/>
  <c r="M213" i="1"/>
  <c r="L213" i="1"/>
  <c r="T213" i="1" s="1"/>
  <c r="K213" i="1"/>
  <c r="S212" i="1"/>
  <c r="R212" i="1"/>
  <c r="Q212" i="1"/>
  <c r="P212" i="1"/>
  <c r="O212" i="1"/>
  <c r="N212" i="1"/>
  <c r="M212" i="1"/>
  <c r="L212" i="1"/>
  <c r="K212" i="1"/>
  <c r="S211" i="1"/>
  <c r="R211" i="1"/>
  <c r="Q211" i="1"/>
  <c r="P211" i="1"/>
  <c r="O211" i="1"/>
  <c r="N211" i="1"/>
  <c r="M211" i="1"/>
  <c r="L211" i="1"/>
  <c r="K211" i="1"/>
  <c r="S210" i="1"/>
  <c r="R210" i="1"/>
  <c r="Q210" i="1"/>
  <c r="P210" i="1"/>
  <c r="O210" i="1"/>
  <c r="N210" i="1"/>
  <c r="M210" i="1"/>
  <c r="L210" i="1"/>
  <c r="K210" i="1"/>
  <c r="S209" i="1"/>
  <c r="R209" i="1"/>
  <c r="Q209" i="1"/>
  <c r="P209" i="1"/>
  <c r="O209" i="1"/>
  <c r="N209" i="1"/>
  <c r="M209" i="1"/>
  <c r="L209" i="1"/>
  <c r="T209" i="1" s="1"/>
  <c r="K209" i="1"/>
  <c r="S208" i="1"/>
  <c r="R208" i="1"/>
  <c r="Q208" i="1"/>
  <c r="P208" i="1"/>
  <c r="O208" i="1"/>
  <c r="N208" i="1"/>
  <c r="M208" i="1"/>
  <c r="L208" i="1"/>
  <c r="K208" i="1"/>
  <c r="T208" i="1" s="1"/>
  <c r="S207" i="1"/>
  <c r="R207" i="1"/>
  <c r="Q207" i="1"/>
  <c r="P207" i="1"/>
  <c r="O207" i="1"/>
  <c r="N207" i="1"/>
  <c r="M207" i="1"/>
  <c r="L207" i="1"/>
  <c r="K207" i="1"/>
  <c r="S206" i="1"/>
  <c r="R206" i="1"/>
  <c r="Q206" i="1"/>
  <c r="P206" i="1"/>
  <c r="O206" i="1"/>
  <c r="N206" i="1"/>
  <c r="M206" i="1"/>
  <c r="L206" i="1"/>
  <c r="K206" i="1"/>
  <c r="T206" i="1" s="1"/>
  <c r="S205" i="1"/>
  <c r="Q205" i="1"/>
  <c r="P205" i="1"/>
  <c r="O205" i="1"/>
  <c r="M205" i="1"/>
  <c r="L205" i="1"/>
  <c r="K205" i="1"/>
  <c r="I205" i="1"/>
  <c r="R205" i="1" s="1"/>
  <c r="P204" i="1"/>
  <c r="O204" i="1"/>
  <c r="I204" i="1"/>
  <c r="N204" i="1" s="1"/>
  <c r="S203" i="1"/>
  <c r="R203" i="1"/>
  <c r="I203" i="1"/>
  <c r="Q202" i="1"/>
  <c r="P202" i="1"/>
  <c r="N202" i="1"/>
  <c r="M202" i="1"/>
  <c r="I202" i="1"/>
  <c r="S201" i="1"/>
  <c r="Q201" i="1"/>
  <c r="P201" i="1"/>
  <c r="O201" i="1"/>
  <c r="M201" i="1"/>
  <c r="L201" i="1"/>
  <c r="K201" i="1"/>
  <c r="I201" i="1"/>
  <c r="N201" i="1" s="1"/>
  <c r="S200" i="1"/>
  <c r="O200" i="1"/>
  <c r="N200" i="1"/>
  <c r="L200" i="1"/>
  <c r="K200" i="1"/>
  <c r="I200" i="1"/>
  <c r="R200" i="1" s="1"/>
  <c r="Q199" i="1"/>
  <c r="O199" i="1"/>
  <c r="N199" i="1"/>
  <c r="I199" i="1"/>
  <c r="M199" i="1" s="1"/>
  <c r="Q198" i="1"/>
  <c r="I198" i="1"/>
  <c r="S197" i="1"/>
  <c r="Q197" i="1"/>
  <c r="P197" i="1"/>
  <c r="O197" i="1"/>
  <c r="M197" i="1"/>
  <c r="L197" i="1"/>
  <c r="K197" i="1"/>
  <c r="I197" i="1"/>
  <c r="R197" i="1" s="1"/>
  <c r="P196" i="1"/>
  <c r="O196" i="1"/>
  <c r="I196" i="1"/>
  <c r="N196" i="1" s="1"/>
  <c r="S195" i="1"/>
  <c r="K195" i="1"/>
  <c r="I195" i="1"/>
  <c r="Q194" i="1"/>
  <c r="P194" i="1"/>
  <c r="N194" i="1"/>
  <c r="M194" i="1"/>
  <c r="I194" i="1"/>
  <c r="S193" i="1"/>
  <c r="Q193" i="1"/>
  <c r="P193" i="1"/>
  <c r="O193" i="1"/>
  <c r="M193" i="1"/>
  <c r="L193" i="1"/>
  <c r="K193" i="1"/>
  <c r="I193" i="1"/>
  <c r="N193" i="1" s="1"/>
  <c r="S192" i="1"/>
  <c r="O192" i="1"/>
  <c r="N192" i="1"/>
  <c r="L192" i="1"/>
  <c r="K192" i="1"/>
  <c r="I192" i="1"/>
  <c r="R192" i="1" s="1"/>
  <c r="Q191" i="1"/>
  <c r="O191" i="1"/>
  <c r="N191" i="1"/>
  <c r="I191" i="1"/>
  <c r="M191" i="1" s="1"/>
  <c r="R190" i="1"/>
  <c r="Q190" i="1"/>
  <c r="I190" i="1"/>
  <c r="S189" i="1"/>
  <c r="Q189" i="1"/>
  <c r="P189" i="1"/>
  <c r="O189" i="1"/>
  <c r="M189" i="1"/>
  <c r="L189" i="1"/>
  <c r="K189" i="1"/>
  <c r="I189" i="1"/>
  <c r="R189" i="1" s="1"/>
  <c r="P188" i="1"/>
  <c r="O188" i="1"/>
  <c r="I188" i="1"/>
  <c r="N188" i="1" s="1"/>
  <c r="R187" i="1"/>
  <c r="K187" i="1"/>
  <c r="I187" i="1"/>
  <c r="Q186" i="1"/>
  <c r="P186" i="1"/>
  <c r="N186" i="1"/>
  <c r="M186" i="1"/>
  <c r="I186" i="1"/>
  <c r="S185" i="1"/>
  <c r="Q185" i="1"/>
  <c r="P185" i="1"/>
  <c r="O185" i="1"/>
  <c r="M185" i="1"/>
  <c r="L185" i="1"/>
  <c r="K185" i="1"/>
  <c r="I185" i="1"/>
  <c r="N185" i="1" s="1"/>
  <c r="S184" i="1"/>
  <c r="O184" i="1"/>
  <c r="N184" i="1"/>
  <c r="L184" i="1"/>
  <c r="K184" i="1"/>
  <c r="I184" i="1"/>
  <c r="R184" i="1" s="1"/>
  <c r="Q183" i="1"/>
  <c r="O183" i="1"/>
  <c r="N183" i="1"/>
  <c r="I183" i="1"/>
  <c r="M183" i="1" s="1"/>
  <c r="R182" i="1"/>
  <c r="Q182" i="1"/>
  <c r="I182" i="1"/>
  <c r="S181" i="1"/>
  <c r="Q181" i="1"/>
  <c r="P181" i="1"/>
  <c r="O181" i="1"/>
  <c r="M181" i="1"/>
  <c r="L181" i="1"/>
  <c r="K181" i="1"/>
  <c r="I181" i="1"/>
  <c r="R181" i="1" s="1"/>
  <c r="P180" i="1"/>
  <c r="O180" i="1"/>
  <c r="I180" i="1"/>
  <c r="N180" i="1" s="1"/>
  <c r="S179" i="1"/>
  <c r="R179" i="1"/>
  <c r="K179" i="1"/>
  <c r="I179" i="1"/>
  <c r="Q178" i="1"/>
  <c r="P178" i="1"/>
  <c r="N178" i="1"/>
  <c r="M178" i="1"/>
  <c r="I178" i="1"/>
  <c r="S177" i="1"/>
  <c r="Q177" i="1"/>
  <c r="P177" i="1"/>
  <c r="O177" i="1"/>
  <c r="M177" i="1"/>
  <c r="L177" i="1"/>
  <c r="K177" i="1"/>
  <c r="I177" i="1"/>
  <c r="N177" i="1" s="1"/>
  <c r="S176" i="1"/>
  <c r="O176" i="1"/>
  <c r="N176" i="1"/>
  <c r="L176" i="1"/>
  <c r="K176" i="1"/>
  <c r="I176" i="1"/>
  <c r="R176" i="1" s="1"/>
  <c r="Q175" i="1"/>
  <c r="O175" i="1"/>
  <c r="N175" i="1"/>
  <c r="I175" i="1"/>
  <c r="M175" i="1" s="1"/>
  <c r="I174" i="1"/>
  <c r="S173" i="1"/>
  <c r="Q173" i="1"/>
  <c r="P173" i="1"/>
  <c r="O173" i="1"/>
  <c r="M173" i="1"/>
  <c r="L173" i="1"/>
  <c r="K173" i="1"/>
  <c r="I173" i="1"/>
  <c r="R173" i="1" s="1"/>
  <c r="P172" i="1"/>
  <c r="O172" i="1"/>
  <c r="I172" i="1"/>
  <c r="N172" i="1" s="1"/>
  <c r="I171" i="1"/>
  <c r="Q170" i="1"/>
  <c r="P170" i="1"/>
  <c r="N170" i="1"/>
  <c r="M170" i="1"/>
  <c r="I170" i="1"/>
  <c r="S169" i="1"/>
  <c r="Q169" i="1"/>
  <c r="P169" i="1"/>
  <c r="O169" i="1"/>
  <c r="M169" i="1"/>
  <c r="L169" i="1"/>
  <c r="K169" i="1"/>
  <c r="I169" i="1"/>
  <c r="N169" i="1" s="1"/>
  <c r="S168" i="1"/>
  <c r="O168" i="1"/>
  <c r="N168" i="1"/>
  <c r="L168" i="1"/>
  <c r="K168" i="1"/>
  <c r="I168" i="1"/>
  <c r="R168" i="1" s="1"/>
  <c r="Q167" i="1"/>
  <c r="O167" i="1"/>
  <c r="N167" i="1"/>
  <c r="I167" i="1"/>
  <c r="M167" i="1" s="1"/>
  <c r="R166" i="1"/>
  <c r="Q166" i="1"/>
  <c r="I166" i="1"/>
  <c r="S165" i="1"/>
  <c r="Q165" i="1"/>
  <c r="P165" i="1"/>
  <c r="O165" i="1"/>
  <c r="M165" i="1"/>
  <c r="L165" i="1"/>
  <c r="K165" i="1"/>
  <c r="I165" i="1"/>
  <c r="R165" i="1" s="1"/>
  <c r="P164" i="1"/>
  <c r="O164" i="1"/>
  <c r="I164" i="1"/>
  <c r="N164" i="1" s="1"/>
  <c r="S163" i="1"/>
  <c r="R163" i="1"/>
  <c r="K163" i="1"/>
  <c r="I163" i="1"/>
  <c r="Q162" i="1"/>
  <c r="P162" i="1"/>
  <c r="N162" i="1"/>
  <c r="M162" i="1"/>
  <c r="I162" i="1"/>
  <c r="S161" i="1"/>
  <c r="Q161" i="1"/>
  <c r="P161" i="1"/>
  <c r="O161" i="1"/>
  <c r="M161" i="1"/>
  <c r="L161" i="1"/>
  <c r="K161" i="1"/>
  <c r="I161" i="1"/>
  <c r="N161" i="1" s="1"/>
  <c r="S160" i="1"/>
  <c r="O160" i="1"/>
  <c r="N160" i="1"/>
  <c r="L160" i="1"/>
  <c r="K160" i="1"/>
  <c r="I160" i="1"/>
  <c r="R160" i="1" s="1"/>
  <c r="Q159" i="1"/>
  <c r="O159" i="1"/>
  <c r="N159" i="1"/>
  <c r="I159" i="1"/>
  <c r="M159" i="1" s="1"/>
  <c r="R158" i="1"/>
  <c r="I158" i="1"/>
  <c r="S157" i="1"/>
  <c r="Q157" i="1"/>
  <c r="P157" i="1"/>
  <c r="O157" i="1"/>
  <c r="M157" i="1"/>
  <c r="L157" i="1"/>
  <c r="K157" i="1"/>
  <c r="I157" i="1"/>
  <c r="R157" i="1" s="1"/>
  <c r="P156" i="1"/>
  <c r="O156" i="1"/>
  <c r="I156" i="1"/>
  <c r="N156" i="1" s="1"/>
  <c r="R155" i="1"/>
  <c r="I155" i="1"/>
  <c r="Q154" i="1"/>
  <c r="P154" i="1"/>
  <c r="N154" i="1"/>
  <c r="M154" i="1"/>
  <c r="I154" i="1"/>
  <c r="S153" i="1"/>
  <c r="Q153" i="1"/>
  <c r="P153" i="1"/>
  <c r="O153" i="1"/>
  <c r="M153" i="1"/>
  <c r="L153" i="1"/>
  <c r="K153" i="1"/>
  <c r="I153" i="1"/>
  <c r="N153" i="1" s="1"/>
  <c r="S152" i="1"/>
  <c r="O152" i="1"/>
  <c r="N152" i="1"/>
  <c r="L152" i="1"/>
  <c r="K152" i="1"/>
  <c r="I152" i="1"/>
  <c r="R152" i="1" s="1"/>
  <c r="Q151" i="1"/>
  <c r="O151" i="1"/>
  <c r="N151" i="1"/>
  <c r="I151" i="1"/>
  <c r="M151" i="1" s="1"/>
  <c r="I150" i="1"/>
  <c r="S149" i="1"/>
  <c r="Q149" i="1"/>
  <c r="P149" i="1"/>
  <c r="O149" i="1"/>
  <c r="M149" i="1"/>
  <c r="L149" i="1"/>
  <c r="K149" i="1"/>
  <c r="I149" i="1"/>
  <c r="R149" i="1" s="1"/>
  <c r="P148" i="1"/>
  <c r="O148" i="1"/>
  <c r="I148" i="1"/>
  <c r="N148" i="1" s="1"/>
  <c r="M147" i="1"/>
  <c r="K147" i="1"/>
  <c r="I147" i="1"/>
  <c r="Q146" i="1"/>
  <c r="P146" i="1"/>
  <c r="N146" i="1"/>
  <c r="M146" i="1"/>
  <c r="I146" i="1"/>
  <c r="S145" i="1"/>
  <c r="Q145" i="1"/>
  <c r="P145" i="1"/>
  <c r="O145" i="1"/>
  <c r="M145" i="1"/>
  <c r="L145" i="1"/>
  <c r="K145" i="1"/>
  <c r="I145" i="1"/>
  <c r="N145" i="1" s="1"/>
  <c r="S144" i="1"/>
  <c r="O144" i="1"/>
  <c r="N144" i="1"/>
  <c r="L144" i="1"/>
  <c r="K144" i="1"/>
  <c r="I144" i="1"/>
  <c r="R144" i="1" s="1"/>
  <c r="Q143" i="1"/>
  <c r="O143" i="1"/>
  <c r="N143" i="1"/>
  <c r="I143" i="1"/>
  <c r="M143" i="1" s="1"/>
  <c r="R142" i="1"/>
  <c r="L142" i="1"/>
  <c r="I142" i="1"/>
  <c r="S141" i="1"/>
  <c r="Q141" i="1"/>
  <c r="P141" i="1"/>
  <c r="O141" i="1"/>
  <c r="M141" i="1"/>
  <c r="L141" i="1"/>
  <c r="K141" i="1"/>
  <c r="I141" i="1"/>
  <c r="R141" i="1" s="1"/>
  <c r="R140" i="1"/>
  <c r="P140" i="1"/>
  <c r="I140" i="1"/>
  <c r="I139" i="1"/>
  <c r="K139" i="1" s="1"/>
  <c r="Q138" i="1"/>
  <c r="P138" i="1"/>
  <c r="N138" i="1"/>
  <c r="M138" i="1"/>
  <c r="I138" i="1"/>
  <c r="S137" i="1"/>
  <c r="Q137" i="1"/>
  <c r="P137" i="1"/>
  <c r="O137" i="1"/>
  <c r="M137" i="1"/>
  <c r="L137" i="1"/>
  <c r="K137" i="1"/>
  <c r="I137" i="1"/>
  <c r="N137" i="1" s="1"/>
  <c r="S136" i="1"/>
  <c r="O136" i="1"/>
  <c r="N136" i="1"/>
  <c r="L136" i="1"/>
  <c r="K136" i="1"/>
  <c r="I136" i="1"/>
  <c r="R136" i="1" s="1"/>
  <c r="O135" i="1"/>
  <c r="N135" i="1"/>
  <c r="I135" i="1"/>
  <c r="I134" i="1"/>
  <c r="R134" i="1" s="1"/>
  <c r="P133" i="1"/>
  <c r="O133" i="1"/>
  <c r="M133" i="1"/>
  <c r="L133" i="1"/>
  <c r="I133" i="1"/>
  <c r="S133" i="1" s="1"/>
  <c r="R132" i="1"/>
  <c r="P132" i="1"/>
  <c r="O132" i="1"/>
  <c r="I132" i="1"/>
  <c r="S132" i="1" s="1"/>
  <c r="M131" i="1"/>
  <c r="K131" i="1"/>
  <c r="I131" i="1"/>
  <c r="Q130" i="1"/>
  <c r="P130" i="1"/>
  <c r="N130" i="1"/>
  <c r="M130" i="1"/>
  <c r="I130" i="1"/>
  <c r="S129" i="1"/>
  <c r="Q129" i="1"/>
  <c r="P129" i="1"/>
  <c r="O129" i="1"/>
  <c r="M129" i="1"/>
  <c r="L129" i="1"/>
  <c r="K129" i="1"/>
  <c r="I129" i="1"/>
  <c r="N129" i="1" s="1"/>
  <c r="T128" i="1"/>
  <c r="S128" i="1"/>
  <c r="R128" i="1"/>
  <c r="Q128" i="1"/>
  <c r="P128" i="1"/>
  <c r="O128" i="1"/>
  <c r="N128" i="1"/>
  <c r="M128" i="1"/>
  <c r="L128" i="1"/>
  <c r="K128" i="1"/>
  <c r="S127" i="1"/>
  <c r="R127" i="1"/>
  <c r="Q127" i="1"/>
  <c r="P127" i="1"/>
  <c r="O127" i="1"/>
  <c r="N127" i="1"/>
  <c r="M127" i="1"/>
  <c r="L127" i="1"/>
  <c r="K127" i="1"/>
  <c r="S126" i="1"/>
  <c r="R126" i="1"/>
  <c r="Q126" i="1"/>
  <c r="P126" i="1"/>
  <c r="O126" i="1"/>
  <c r="N126" i="1"/>
  <c r="M126" i="1"/>
  <c r="L126" i="1"/>
  <c r="K126" i="1"/>
  <c r="M125" i="1"/>
  <c r="L125" i="1"/>
  <c r="I125" i="1"/>
  <c r="P124" i="1"/>
  <c r="O124" i="1"/>
  <c r="M124" i="1"/>
  <c r="L124" i="1"/>
  <c r="I124" i="1"/>
  <c r="S124" i="1" s="1"/>
  <c r="S123" i="1"/>
  <c r="R123" i="1"/>
  <c r="I123" i="1"/>
  <c r="R122" i="1"/>
  <c r="O122" i="1"/>
  <c r="N122" i="1"/>
  <c r="M122" i="1"/>
  <c r="K122" i="1"/>
  <c r="I122" i="1"/>
  <c r="S122" i="1" s="1"/>
  <c r="P121" i="1"/>
  <c r="O121" i="1"/>
  <c r="N121" i="1"/>
  <c r="I121" i="1"/>
  <c r="Q121" i="1" s="1"/>
  <c r="R120" i="1"/>
  <c r="I120" i="1"/>
  <c r="P120" i="1" s="1"/>
  <c r="P119" i="1"/>
  <c r="N119" i="1"/>
  <c r="M119" i="1"/>
  <c r="L119" i="1"/>
  <c r="I119" i="1"/>
  <c r="S119" i="1" s="1"/>
  <c r="S118" i="1"/>
  <c r="Q118" i="1"/>
  <c r="P118" i="1"/>
  <c r="O118" i="1"/>
  <c r="N118" i="1"/>
  <c r="M118" i="1"/>
  <c r="K118" i="1"/>
  <c r="I118" i="1"/>
  <c r="S117" i="1"/>
  <c r="L117" i="1"/>
  <c r="K117" i="1"/>
  <c r="I117" i="1"/>
  <c r="Q117" i="1" s="1"/>
  <c r="S116" i="1"/>
  <c r="Q116" i="1"/>
  <c r="O116" i="1"/>
  <c r="N116" i="1"/>
  <c r="M116" i="1"/>
  <c r="L116" i="1"/>
  <c r="K116" i="1"/>
  <c r="I116" i="1"/>
  <c r="Q115" i="1"/>
  <c r="I115" i="1"/>
  <c r="O115" i="1" s="1"/>
  <c r="S114" i="1"/>
  <c r="Q114" i="1"/>
  <c r="O114" i="1"/>
  <c r="M114" i="1"/>
  <c r="L114" i="1"/>
  <c r="K114" i="1"/>
  <c r="I114" i="1"/>
  <c r="R114" i="1" s="1"/>
  <c r="P113" i="1"/>
  <c r="O113" i="1"/>
  <c r="N113" i="1"/>
  <c r="I113" i="1"/>
  <c r="M113" i="1" s="1"/>
  <c r="I112" i="1"/>
  <c r="P112" i="1" s="1"/>
  <c r="P111" i="1"/>
  <c r="N111" i="1"/>
  <c r="M111" i="1"/>
  <c r="L111" i="1"/>
  <c r="I111" i="1"/>
  <c r="S111" i="1" s="1"/>
  <c r="S110" i="1"/>
  <c r="Q110" i="1"/>
  <c r="P110" i="1"/>
  <c r="O110" i="1"/>
  <c r="M110" i="1"/>
  <c r="K110" i="1"/>
  <c r="I110" i="1"/>
  <c r="N110" i="1" s="1"/>
  <c r="S109" i="1"/>
  <c r="L109" i="1"/>
  <c r="K109" i="1"/>
  <c r="I109" i="1"/>
  <c r="Q109" i="1" s="1"/>
  <c r="S108" i="1"/>
  <c r="Q108" i="1"/>
  <c r="O108" i="1"/>
  <c r="N108" i="1"/>
  <c r="M108" i="1"/>
  <c r="K108" i="1"/>
  <c r="I108" i="1"/>
  <c r="Q107" i="1"/>
  <c r="I107" i="1"/>
  <c r="O107" i="1" s="1"/>
  <c r="S106" i="1"/>
  <c r="Q106" i="1"/>
  <c r="O106" i="1"/>
  <c r="M106" i="1"/>
  <c r="L106" i="1"/>
  <c r="K106" i="1"/>
  <c r="I106" i="1"/>
  <c r="R106" i="1" s="1"/>
  <c r="P105" i="1"/>
  <c r="O105" i="1"/>
  <c r="N105" i="1"/>
  <c r="I105" i="1"/>
  <c r="M105" i="1" s="1"/>
  <c r="I104" i="1"/>
  <c r="P104" i="1" s="1"/>
  <c r="N103" i="1"/>
  <c r="M103" i="1"/>
  <c r="L103" i="1"/>
  <c r="I103" i="1"/>
  <c r="S103" i="1" s="1"/>
  <c r="S102" i="1"/>
  <c r="Q102" i="1"/>
  <c r="P102" i="1"/>
  <c r="O102" i="1"/>
  <c r="M102" i="1"/>
  <c r="K102" i="1"/>
  <c r="I102" i="1"/>
  <c r="N102" i="1" s="1"/>
  <c r="S101" i="1"/>
  <c r="L101" i="1"/>
  <c r="K101" i="1"/>
  <c r="I101" i="1"/>
  <c r="Q101" i="1" s="1"/>
  <c r="S100" i="1"/>
  <c r="Q100" i="1"/>
  <c r="O100" i="1"/>
  <c r="N100" i="1"/>
  <c r="M100" i="1"/>
  <c r="L100" i="1"/>
  <c r="K100" i="1"/>
  <c r="I100" i="1"/>
  <c r="Q99" i="1"/>
  <c r="I99" i="1"/>
  <c r="O99" i="1" s="1"/>
  <c r="S98" i="1"/>
  <c r="Q98" i="1"/>
  <c r="O98" i="1"/>
  <c r="M98" i="1"/>
  <c r="L98" i="1"/>
  <c r="K98" i="1"/>
  <c r="I98" i="1"/>
  <c r="R98" i="1" s="1"/>
  <c r="P97" i="1"/>
  <c r="O97" i="1"/>
  <c r="N97" i="1"/>
  <c r="I97" i="1"/>
  <c r="M97" i="1" s="1"/>
  <c r="I96" i="1"/>
  <c r="P96" i="1" s="1"/>
  <c r="P95" i="1"/>
  <c r="N95" i="1"/>
  <c r="M95" i="1"/>
  <c r="L95" i="1"/>
  <c r="I95" i="1"/>
  <c r="S95" i="1" s="1"/>
  <c r="S94" i="1"/>
  <c r="Q94" i="1"/>
  <c r="P94" i="1"/>
  <c r="O94" i="1"/>
  <c r="M94" i="1"/>
  <c r="K94" i="1"/>
  <c r="I94" i="1"/>
  <c r="N94" i="1" s="1"/>
  <c r="S93" i="1"/>
  <c r="L93" i="1"/>
  <c r="K93" i="1"/>
  <c r="I93" i="1"/>
  <c r="Q93" i="1" s="1"/>
  <c r="S92" i="1"/>
  <c r="Q92" i="1"/>
  <c r="O92" i="1"/>
  <c r="N92" i="1"/>
  <c r="M92" i="1"/>
  <c r="L92" i="1"/>
  <c r="K92" i="1"/>
  <c r="I92" i="1"/>
  <c r="Q91" i="1"/>
  <c r="I91" i="1"/>
  <c r="O91" i="1" s="1"/>
  <c r="S90" i="1"/>
  <c r="Q90" i="1"/>
  <c r="O90" i="1"/>
  <c r="M90" i="1"/>
  <c r="L90" i="1"/>
  <c r="K90" i="1"/>
  <c r="I90" i="1"/>
  <c r="R90" i="1" s="1"/>
  <c r="P89" i="1"/>
  <c r="O89" i="1"/>
  <c r="N89" i="1"/>
  <c r="I89" i="1"/>
  <c r="M89" i="1" s="1"/>
  <c r="I88" i="1"/>
  <c r="P88" i="1" s="1"/>
  <c r="N87" i="1"/>
  <c r="M87" i="1"/>
  <c r="L87" i="1"/>
  <c r="I87" i="1"/>
  <c r="S87" i="1" s="1"/>
  <c r="S86" i="1"/>
  <c r="Q86" i="1"/>
  <c r="P86" i="1"/>
  <c r="O86" i="1"/>
  <c r="M86" i="1"/>
  <c r="K86" i="1"/>
  <c r="I86" i="1"/>
  <c r="N86" i="1" s="1"/>
  <c r="S85" i="1"/>
  <c r="L85" i="1"/>
  <c r="K85" i="1"/>
  <c r="I85" i="1"/>
  <c r="Q85" i="1" s="1"/>
  <c r="S84" i="1"/>
  <c r="Q84" i="1"/>
  <c r="O84" i="1"/>
  <c r="N84" i="1"/>
  <c r="M84" i="1"/>
  <c r="L84" i="1"/>
  <c r="K84" i="1"/>
  <c r="I84" i="1"/>
  <c r="Q83" i="1"/>
  <c r="I83" i="1"/>
  <c r="O83" i="1" s="1"/>
  <c r="S82" i="1"/>
  <c r="Q82" i="1"/>
  <c r="O82" i="1"/>
  <c r="M82" i="1"/>
  <c r="L82" i="1"/>
  <c r="K82" i="1"/>
  <c r="I82" i="1"/>
  <c r="R82" i="1" s="1"/>
  <c r="P81" i="1"/>
  <c r="O81" i="1"/>
  <c r="N81" i="1"/>
  <c r="I81" i="1"/>
  <c r="M81" i="1" s="1"/>
  <c r="R80" i="1"/>
  <c r="I80" i="1"/>
  <c r="P80" i="1" s="1"/>
  <c r="N79" i="1"/>
  <c r="M79" i="1"/>
  <c r="L79" i="1"/>
  <c r="I79" i="1"/>
  <c r="S79" i="1" s="1"/>
  <c r="S78" i="1"/>
  <c r="Q78" i="1"/>
  <c r="P78" i="1"/>
  <c r="O78" i="1"/>
  <c r="N78" i="1"/>
  <c r="M78" i="1"/>
  <c r="K78" i="1"/>
  <c r="I78" i="1"/>
  <c r="S77" i="1"/>
  <c r="L77" i="1"/>
  <c r="K77" i="1"/>
  <c r="I77" i="1"/>
  <c r="Q77" i="1" s="1"/>
  <c r="S76" i="1"/>
  <c r="Q76" i="1"/>
  <c r="O76" i="1"/>
  <c r="N76" i="1"/>
  <c r="M76" i="1"/>
  <c r="L76" i="1"/>
  <c r="K76" i="1"/>
  <c r="I76" i="1"/>
  <c r="R76" i="1" s="1"/>
  <c r="R75" i="1"/>
  <c r="Q75" i="1"/>
  <c r="I75" i="1"/>
  <c r="O75" i="1" s="1"/>
  <c r="S74" i="1"/>
  <c r="Q74" i="1"/>
  <c r="O74" i="1"/>
  <c r="M74" i="1"/>
  <c r="L74" i="1"/>
  <c r="K74" i="1"/>
  <c r="I74" i="1"/>
  <c r="R74" i="1" s="1"/>
  <c r="P73" i="1"/>
  <c r="O73" i="1"/>
  <c r="N73" i="1"/>
  <c r="L73" i="1"/>
  <c r="I73" i="1"/>
  <c r="M73" i="1" s="1"/>
  <c r="S72" i="1"/>
  <c r="R72" i="1"/>
  <c r="Q72" i="1"/>
  <c r="P72" i="1"/>
  <c r="O72" i="1"/>
  <c r="N72" i="1"/>
  <c r="M72" i="1"/>
  <c r="L72" i="1"/>
  <c r="K72" i="1"/>
  <c r="T72" i="1" s="1"/>
  <c r="S71" i="1"/>
  <c r="Q71" i="1"/>
  <c r="O71" i="1"/>
  <c r="M71" i="1"/>
  <c r="L71" i="1"/>
  <c r="K71" i="1"/>
  <c r="I71" i="1"/>
  <c r="R71" i="1" s="1"/>
  <c r="P70" i="1"/>
  <c r="O70" i="1"/>
  <c r="N70" i="1"/>
  <c r="L70" i="1"/>
  <c r="I70" i="1"/>
  <c r="M70" i="1" s="1"/>
  <c r="I69" i="1"/>
  <c r="P69" i="1" s="1"/>
  <c r="N68" i="1"/>
  <c r="M68" i="1"/>
  <c r="L68" i="1"/>
  <c r="I68" i="1"/>
  <c r="S68" i="1" s="1"/>
  <c r="S67" i="1"/>
  <c r="Q67" i="1"/>
  <c r="P67" i="1"/>
  <c r="O67" i="1"/>
  <c r="M67" i="1"/>
  <c r="L67" i="1"/>
  <c r="K67" i="1"/>
  <c r="I67" i="1"/>
  <c r="N67" i="1" s="1"/>
  <c r="S66" i="1"/>
  <c r="L66" i="1"/>
  <c r="K66" i="1"/>
  <c r="I66" i="1"/>
  <c r="Q66" i="1" s="1"/>
  <c r="S65" i="1"/>
  <c r="O65" i="1"/>
  <c r="N65" i="1"/>
  <c r="M65" i="1"/>
  <c r="K65" i="1"/>
  <c r="I65" i="1"/>
  <c r="R64" i="1"/>
  <c r="Q64" i="1"/>
  <c r="I64" i="1"/>
  <c r="O64" i="1" s="1"/>
  <c r="S63" i="1"/>
  <c r="Q63" i="1"/>
  <c r="M63" i="1"/>
  <c r="L63" i="1"/>
  <c r="K63" i="1"/>
  <c r="I63" i="1"/>
  <c r="R63" i="1" s="1"/>
  <c r="P62" i="1"/>
  <c r="O62" i="1"/>
  <c r="N62" i="1"/>
  <c r="L62" i="1"/>
  <c r="I62" i="1"/>
  <c r="M62" i="1" s="1"/>
  <c r="I61" i="1"/>
  <c r="P61" i="1" s="1"/>
  <c r="N60" i="1"/>
  <c r="M60" i="1"/>
  <c r="L60" i="1"/>
  <c r="I60" i="1"/>
  <c r="S60" i="1" s="1"/>
  <c r="Q59" i="1"/>
  <c r="P59" i="1"/>
  <c r="O59" i="1"/>
  <c r="M59" i="1"/>
  <c r="I59" i="1"/>
  <c r="N59" i="1" s="1"/>
  <c r="S58" i="1"/>
  <c r="L58" i="1"/>
  <c r="K58" i="1"/>
  <c r="I58" i="1"/>
  <c r="Q58" i="1" s="1"/>
  <c r="O57" i="1"/>
  <c r="N57" i="1"/>
  <c r="M57" i="1"/>
  <c r="K57" i="1"/>
  <c r="I57" i="1"/>
  <c r="Q56" i="1"/>
  <c r="I56" i="1"/>
  <c r="O56" i="1" s="1"/>
  <c r="S55" i="1"/>
  <c r="M55" i="1"/>
  <c r="L55" i="1"/>
  <c r="K55" i="1"/>
  <c r="I55" i="1"/>
  <c r="R55" i="1" s="1"/>
  <c r="P54" i="1"/>
  <c r="O54" i="1"/>
  <c r="N54" i="1"/>
  <c r="L54" i="1"/>
  <c r="I54" i="1"/>
  <c r="M54" i="1" s="1"/>
  <c r="I53" i="1"/>
  <c r="P53" i="1" s="1"/>
  <c r="N52" i="1"/>
  <c r="M52" i="1"/>
  <c r="L52" i="1"/>
  <c r="I52" i="1"/>
  <c r="S52" i="1" s="1"/>
  <c r="Q51" i="1"/>
  <c r="P51" i="1"/>
  <c r="O51" i="1"/>
  <c r="N51" i="1"/>
  <c r="M51" i="1"/>
  <c r="L51" i="1"/>
  <c r="K51" i="1"/>
  <c r="I51" i="1"/>
  <c r="S50" i="1"/>
  <c r="L50" i="1"/>
  <c r="K50" i="1"/>
  <c r="I50" i="1"/>
  <c r="Q50" i="1" s="1"/>
  <c r="S49" i="1"/>
  <c r="Q49" i="1"/>
  <c r="O49" i="1"/>
  <c r="N49" i="1"/>
  <c r="M49" i="1"/>
  <c r="L49" i="1"/>
  <c r="K49" i="1"/>
  <c r="I49" i="1"/>
  <c r="Q48" i="1"/>
  <c r="I48" i="1"/>
  <c r="O48" i="1" s="1"/>
  <c r="S47" i="1"/>
  <c r="Q47" i="1"/>
  <c r="M47" i="1"/>
  <c r="L47" i="1"/>
  <c r="K47" i="1"/>
  <c r="I47" i="1"/>
  <c r="R47" i="1" s="1"/>
  <c r="P46" i="1"/>
  <c r="O46" i="1"/>
  <c r="N46" i="1"/>
  <c r="L46" i="1"/>
  <c r="I46" i="1"/>
  <c r="M46" i="1" s="1"/>
  <c r="R45" i="1"/>
  <c r="I45" i="1"/>
  <c r="P45" i="1" s="1"/>
  <c r="N44" i="1"/>
  <c r="M44" i="1"/>
  <c r="L44" i="1"/>
  <c r="I44" i="1"/>
  <c r="S44" i="1" s="1"/>
  <c r="S43" i="1"/>
  <c r="Q43" i="1"/>
  <c r="P43" i="1"/>
  <c r="O43" i="1"/>
  <c r="N43" i="1"/>
  <c r="M43" i="1"/>
  <c r="K43" i="1"/>
  <c r="I43" i="1"/>
  <c r="S42" i="1"/>
  <c r="L42" i="1"/>
  <c r="K42" i="1"/>
  <c r="I42" i="1"/>
  <c r="Q42" i="1" s="1"/>
  <c r="S41" i="1"/>
  <c r="Q41" i="1"/>
  <c r="O41" i="1"/>
  <c r="N41" i="1"/>
  <c r="M41" i="1"/>
  <c r="L41" i="1"/>
  <c r="K41" i="1"/>
  <c r="I41" i="1"/>
  <c r="R41" i="1" s="1"/>
  <c r="R40" i="1"/>
  <c r="Q40" i="1"/>
  <c r="I40" i="1"/>
  <c r="O40" i="1" s="1"/>
  <c r="S39" i="1"/>
  <c r="Q39" i="1"/>
  <c r="M39" i="1"/>
  <c r="L39" i="1"/>
  <c r="K39" i="1"/>
  <c r="I39" i="1"/>
  <c r="R39" i="1" s="1"/>
  <c r="P38" i="1"/>
  <c r="O38" i="1"/>
  <c r="N38" i="1"/>
  <c r="L38" i="1"/>
  <c r="I38" i="1"/>
  <c r="M38" i="1" s="1"/>
  <c r="I37" i="1"/>
  <c r="P37" i="1" s="1"/>
  <c r="N36" i="1"/>
  <c r="M36" i="1"/>
  <c r="L36" i="1"/>
  <c r="I36" i="1"/>
  <c r="S36" i="1" s="1"/>
  <c r="S35" i="1"/>
  <c r="R35" i="1"/>
  <c r="Q35" i="1"/>
  <c r="P35" i="1"/>
  <c r="O35" i="1"/>
  <c r="N35" i="1"/>
  <c r="M35" i="1"/>
  <c r="L35" i="1"/>
  <c r="K35" i="1"/>
  <c r="T35" i="1" s="1"/>
  <c r="S34" i="1"/>
  <c r="R34" i="1"/>
  <c r="Q34" i="1"/>
  <c r="P34" i="1"/>
  <c r="O34" i="1"/>
  <c r="N34" i="1"/>
  <c r="M34" i="1"/>
  <c r="L34" i="1"/>
  <c r="K34" i="1"/>
  <c r="T34" i="1" s="1"/>
  <c r="T33" i="1"/>
  <c r="S33" i="1"/>
  <c r="R33" i="1"/>
  <c r="Q33" i="1"/>
  <c r="P33" i="1"/>
  <c r="O33" i="1"/>
  <c r="N33" i="1"/>
  <c r="M33" i="1"/>
  <c r="L33" i="1"/>
  <c r="K33" i="1"/>
  <c r="S32" i="1"/>
  <c r="R32" i="1"/>
  <c r="Q32" i="1"/>
  <c r="P32" i="1"/>
  <c r="O32" i="1"/>
  <c r="N32" i="1"/>
  <c r="M32" i="1"/>
  <c r="L32" i="1"/>
  <c r="K32" i="1"/>
  <c r="T32" i="1" s="1"/>
  <c r="S31" i="1"/>
  <c r="R31" i="1"/>
  <c r="Q31" i="1"/>
  <c r="P31" i="1"/>
  <c r="O31" i="1"/>
  <c r="N31" i="1"/>
  <c r="M31" i="1"/>
  <c r="L31" i="1"/>
  <c r="K31" i="1"/>
  <c r="T31" i="1" s="1"/>
  <c r="S30" i="1"/>
  <c r="R30" i="1"/>
  <c r="Q30" i="1"/>
  <c r="P30" i="1"/>
  <c r="O30" i="1"/>
  <c r="N30" i="1"/>
  <c r="M30" i="1"/>
  <c r="L30" i="1"/>
  <c r="K30" i="1"/>
  <c r="T30" i="1" s="1"/>
  <c r="T29" i="1"/>
  <c r="S29" i="1"/>
  <c r="R29" i="1"/>
  <c r="Q29" i="1"/>
  <c r="P29" i="1"/>
  <c r="O29" i="1"/>
  <c r="N29" i="1"/>
  <c r="M29" i="1"/>
  <c r="L29" i="1"/>
  <c r="K29" i="1"/>
  <c r="S28" i="1"/>
  <c r="R28" i="1"/>
  <c r="Q28" i="1"/>
  <c r="P28" i="1"/>
  <c r="O28" i="1"/>
  <c r="N28" i="1"/>
  <c r="M28" i="1"/>
  <c r="L28" i="1"/>
  <c r="K28" i="1"/>
  <c r="T28" i="1" s="1"/>
  <c r="S27" i="1"/>
  <c r="R27" i="1"/>
  <c r="Q27" i="1"/>
  <c r="P27" i="1"/>
  <c r="O27" i="1"/>
  <c r="N27" i="1"/>
  <c r="M27" i="1"/>
  <c r="L27" i="1"/>
  <c r="K27" i="1"/>
  <c r="T27" i="1" s="1"/>
  <c r="S26" i="1"/>
  <c r="R26" i="1"/>
  <c r="Q26" i="1"/>
  <c r="P26" i="1"/>
  <c r="O26" i="1"/>
  <c r="N26" i="1"/>
  <c r="M26" i="1"/>
  <c r="L26" i="1"/>
  <c r="K26" i="1"/>
  <c r="T26" i="1" s="1"/>
  <c r="T25" i="1"/>
  <c r="S25" i="1"/>
  <c r="R25" i="1"/>
  <c r="Q25" i="1"/>
  <c r="P25" i="1"/>
  <c r="O25" i="1"/>
  <c r="N25" i="1"/>
  <c r="M25" i="1"/>
  <c r="L25" i="1"/>
  <c r="K25" i="1"/>
  <c r="S24" i="1"/>
  <c r="R24" i="1"/>
  <c r="Q24" i="1"/>
  <c r="P24" i="1"/>
  <c r="O24" i="1"/>
  <c r="N24" i="1"/>
  <c r="M24" i="1"/>
  <c r="L24" i="1"/>
  <c r="K24" i="1"/>
  <c r="T24" i="1" s="1"/>
  <c r="S23" i="1"/>
  <c r="R23" i="1"/>
  <c r="Q23" i="1"/>
  <c r="P23" i="1"/>
  <c r="O23" i="1"/>
  <c r="N23" i="1"/>
  <c r="M23" i="1"/>
  <c r="L23" i="1"/>
  <c r="K23" i="1"/>
  <c r="T23" i="1" s="1"/>
  <c r="S22" i="1"/>
  <c r="R22" i="1"/>
  <c r="Q22" i="1"/>
  <c r="P22" i="1"/>
  <c r="O22" i="1"/>
  <c r="N22" i="1"/>
  <c r="M22" i="1"/>
  <c r="L22" i="1"/>
  <c r="K22" i="1"/>
  <c r="T22" i="1" s="1"/>
  <c r="T21" i="1"/>
  <c r="S21" i="1"/>
  <c r="R21" i="1"/>
  <c r="Q21" i="1"/>
  <c r="P21" i="1"/>
  <c r="O21" i="1"/>
  <c r="N21" i="1"/>
  <c r="M21" i="1"/>
  <c r="L21" i="1"/>
  <c r="K21" i="1"/>
  <c r="S20" i="1"/>
  <c r="R20" i="1"/>
  <c r="Q20" i="1"/>
  <c r="P20" i="1"/>
  <c r="O20" i="1"/>
  <c r="N20" i="1"/>
  <c r="M20" i="1"/>
  <c r="L20" i="1"/>
  <c r="K20" i="1"/>
  <c r="T20" i="1" s="1"/>
  <c r="S19" i="1"/>
  <c r="R19" i="1"/>
  <c r="Q19" i="1"/>
  <c r="P19" i="1"/>
  <c r="O19" i="1"/>
  <c r="N19" i="1"/>
  <c r="M19" i="1"/>
  <c r="L19" i="1"/>
  <c r="K19" i="1"/>
  <c r="T19" i="1" s="1"/>
  <c r="S18" i="1"/>
  <c r="R18" i="1"/>
  <c r="Q18" i="1"/>
  <c r="P18" i="1"/>
  <c r="O18" i="1"/>
  <c r="N18" i="1"/>
  <c r="M18" i="1"/>
  <c r="L18" i="1"/>
  <c r="K18" i="1"/>
  <c r="T18" i="1" s="1"/>
  <c r="T17" i="1"/>
  <c r="S17" i="1"/>
  <c r="R17" i="1"/>
  <c r="Q17" i="1"/>
  <c r="P17" i="1"/>
  <c r="O17" i="1"/>
  <c r="N17" i="1"/>
  <c r="M17" i="1"/>
  <c r="L17" i="1"/>
  <c r="K17" i="1"/>
  <c r="S16" i="1"/>
  <c r="R16" i="1"/>
  <c r="Q16" i="1"/>
  <c r="P16" i="1"/>
  <c r="O16" i="1"/>
  <c r="N16" i="1"/>
  <c r="M16" i="1"/>
  <c r="L16" i="1"/>
  <c r="K16" i="1"/>
  <c r="T16" i="1" s="1"/>
  <c r="Q470" i="2"/>
  <c r="P470" i="2"/>
  <c r="O470" i="2"/>
  <c r="N470" i="2"/>
  <c r="M470" i="2"/>
  <c r="L470" i="2"/>
  <c r="K470" i="2"/>
  <c r="Q469" i="2"/>
  <c r="P469" i="2"/>
  <c r="O469" i="2"/>
  <c r="N469" i="2"/>
  <c r="M469" i="2"/>
  <c r="L469" i="2"/>
  <c r="K469" i="2"/>
  <c r="Q468" i="2"/>
  <c r="P468" i="2"/>
  <c r="O468" i="2"/>
  <c r="N468" i="2"/>
  <c r="M468" i="2"/>
  <c r="L468" i="2"/>
  <c r="K468" i="2"/>
  <c r="Q467" i="2"/>
  <c r="P467" i="2"/>
  <c r="O467" i="2"/>
  <c r="N467" i="2"/>
  <c r="M467" i="2"/>
  <c r="L467" i="2"/>
  <c r="K467" i="2"/>
  <c r="Q466" i="2"/>
  <c r="P466" i="2"/>
  <c r="O466" i="2"/>
  <c r="N466" i="2"/>
  <c r="M466" i="2"/>
  <c r="L466" i="2"/>
  <c r="K466" i="2"/>
  <c r="Q465" i="2"/>
  <c r="P465" i="2"/>
  <c r="O465" i="2"/>
  <c r="N465" i="2"/>
  <c r="M465" i="2"/>
  <c r="L465" i="2"/>
  <c r="K465" i="2"/>
  <c r="Q464" i="2"/>
  <c r="P464" i="2"/>
  <c r="O464" i="2"/>
  <c r="N464" i="2"/>
  <c r="M464" i="2"/>
  <c r="L464" i="2"/>
  <c r="K464" i="2"/>
  <c r="Q463" i="2"/>
  <c r="P463" i="2"/>
  <c r="O463" i="2"/>
  <c r="N463" i="2"/>
  <c r="M463" i="2"/>
  <c r="L463" i="2"/>
  <c r="K463" i="2"/>
  <c r="Q462" i="2"/>
  <c r="P462" i="2"/>
  <c r="O462" i="2"/>
  <c r="N462" i="2"/>
  <c r="M462" i="2"/>
  <c r="L462" i="2"/>
  <c r="K462" i="2"/>
  <c r="Q461" i="2"/>
  <c r="P461" i="2"/>
  <c r="O461" i="2"/>
  <c r="N461" i="2"/>
  <c r="M461" i="2"/>
  <c r="L461" i="2"/>
  <c r="K461" i="2"/>
  <c r="Q460" i="2"/>
  <c r="P460" i="2"/>
  <c r="O460" i="2"/>
  <c r="N460" i="2"/>
  <c r="M460" i="2"/>
  <c r="L460" i="2"/>
  <c r="K460" i="2"/>
  <c r="Q459" i="2"/>
  <c r="P459" i="2"/>
  <c r="O459" i="2"/>
  <c r="N459" i="2"/>
  <c r="M459" i="2"/>
  <c r="L459" i="2"/>
  <c r="K459" i="2"/>
  <c r="Q458" i="2"/>
  <c r="P458" i="2"/>
  <c r="O458" i="2"/>
  <c r="N458" i="2"/>
  <c r="M458" i="2"/>
  <c r="L458" i="2"/>
  <c r="K458" i="2"/>
  <c r="Q457" i="2"/>
  <c r="P457" i="2"/>
  <c r="O457" i="2"/>
  <c r="N457" i="2"/>
  <c r="M457" i="2"/>
  <c r="L457" i="2"/>
  <c r="K457" i="2"/>
  <c r="Q456" i="2"/>
  <c r="P456" i="2"/>
  <c r="O456" i="2"/>
  <c r="N456" i="2"/>
  <c r="M456" i="2"/>
  <c r="L456" i="2"/>
  <c r="K456" i="2"/>
  <c r="Q455" i="2"/>
  <c r="P455" i="2"/>
  <c r="O455" i="2"/>
  <c r="N455" i="2"/>
  <c r="M455" i="2"/>
  <c r="L455" i="2"/>
  <c r="K455" i="2"/>
  <c r="Q454" i="2"/>
  <c r="P454" i="2"/>
  <c r="O454" i="2"/>
  <c r="N454" i="2"/>
  <c r="M454" i="2"/>
  <c r="L454" i="2"/>
  <c r="K454" i="2"/>
  <c r="Q453" i="2"/>
  <c r="P453" i="2"/>
  <c r="O453" i="2"/>
  <c r="N453" i="2"/>
  <c r="M453" i="2"/>
  <c r="L453" i="2"/>
  <c r="K453" i="2"/>
  <c r="Q452" i="2"/>
  <c r="P452" i="2"/>
  <c r="O452" i="2"/>
  <c r="N452" i="2"/>
  <c r="M452" i="2"/>
  <c r="L452" i="2"/>
  <c r="K452" i="2"/>
  <c r="Q451" i="2"/>
  <c r="P451" i="2"/>
  <c r="O451" i="2"/>
  <c r="N451" i="2"/>
  <c r="M451" i="2"/>
  <c r="L451" i="2"/>
  <c r="K451" i="2"/>
  <c r="Q450" i="2"/>
  <c r="P450" i="2"/>
  <c r="O450" i="2"/>
  <c r="N450" i="2"/>
  <c r="M450" i="2"/>
  <c r="L450" i="2"/>
  <c r="K450" i="2"/>
  <c r="Q449" i="2"/>
  <c r="P449" i="2"/>
  <c r="O449" i="2"/>
  <c r="N449" i="2"/>
  <c r="M449" i="2"/>
  <c r="L449" i="2"/>
  <c r="K449" i="2"/>
  <c r="Q448" i="2"/>
  <c r="P448" i="2"/>
  <c r="O448" i="2"/>
  <c r="N448" i="2"/>
  <c r="M448" i="2"/>
  <c r="L448" i="2"/>
  <c r="K448" i="2"/>
  <c r="Q447" i="2"/>
  <c r="P447" i="2"/>
  <c r="O447" i="2"/>
  <c r="N447" i="2"/>
  <c r="M447" i="2"/>
  <c r="L447" i="2"/>
  <c r="K447" i="2"/>
  <c r="Q446" i="2"/>
  <c r="P446" i="2"/>
  <c r="O446" i="2"/>
  <c r="N446" i="2"/>
  <c r="M446" i="2"/>
  <c r="L446" i="2"/>
  <c r="K446" i="2"/>
  <c r="Q445" i="2"/>
  <c r="P445" i="2"/>
  <c r="O445" i="2"/>
  <c r="N445" i="2"/>
  <c r="M445" i="2"/>
  <c r="L445" i="2"/>
  <c r="K445" i="2"/>
  <c r="Q444" i="2"/>
  <c r="P444" i="2"/>
  <c r="O444" i="2"/>
  <c r="N444" i="2"/>
  <c r="M444" i="2"/>
  <c r="L444" i="2"/>
  <c r="K444" i="2"/>
  <c r="Q443" i="2"/>
  <c r="P443" i="2"/>
  <c r="O443" i="2"/>
  <c r="N443" i="2"/>
  <c r="M443" i="2"/>
  <c r="L443" i="2"/>
  <c r="K443" i="2"/>
  <c r="Q442" i="2"/>
  <c r="P442" i="2"/>
  <c r="O442" i="2"/>
  <c r="N442" i="2"/>
  <c r="M442" i="2"/>
  <c r="L442" i="2"/>
  <c r="K442" i="2"/>
  <c r="Q441" i="2"/>
  <c r="P441" i="2"/>
  <c r="O441" i="2"/>
  <c r="N441" i="2"/>
  <c r="M441" i="2"/>
  <c r="L441" i="2"/>
  <c r="K441" i="2"/>
  <c r="Q440" i="2"/>
  <c r="P440" i="2"/>
  <c r="O440" i="2"/>
  <c r="N440" i="2"/>
  <c r="M440" i="2"/>
  <c r="L440" i="2"/>
  <c r="K440" i="2"/>
  <c r="I439" i="2"/>
  <c r="I438" i="2"/>
  <c r="Q433" i="2"/>
  <c r="P433" i="2"/>
  <c r="O433" i="2"/>
  <c r="N433" i="2"/>
  <c r="M433" i="2"/>
  <c r="L433" i="2"/>
  <c r="K433" i="2"/>
  <c r="Q432" i="2"/>
  <c r="P432" i="2"/>
  <c r="O432" i="2"/>
  <c r="N432" i="2"/>
  <c r="M432" i="2"/>
  <c r="L432" i="2"/>
  <c r="K432" i="2"/>
  <c r="Q431" i="2"/>
  <c r="P431" i="2"/>
  <c r="O431" i="2"/>
  <c r="N431" i="2"/>
  <c r="M431" i="2"/>
  <c r="L431" i="2"/>
  <c r="K431" i="2"/>
  <c r="Q430" i="2"/>
  <c r="P430" i="2"/>
  <c r="O430" i="2"/>
  <c r="N430" i="2"/>
  <c r="M430" i="2"/>
  <c r="L430" i="2"/>
  <c r="K430" i="2"/>
  <c r="Q429" i="2"/>
  <c r="P429" i="2"/>
  <c r="O429" i="2"/>
  <c r="N429" i="2"/>
  <c r="M429" i="2"/>
  <c r="L429" i="2"/>
  <c r="K429" i="2"/>
  <c r="Q428" i="2"/>
  <c r="P428" i="2"/>
  <c r="O428" i="2"/>
  <c r="N428" i="2"/>
  <c r="M428" i="2"/>
  <c r="L428" i="2"/>
  <c r="K428" i="2"/>
  <c r="Q427" i="2"/>
  <c r="P427" i="2"/>
  <c r="O427" i="2"/>
  <c r="N427" i="2"/>
  <c r="M427" i="2"/>
  <c r="L427" i="2"/>
  <c r="K427" i="2"/>
  <c r="Q426" i="2"/>
  <c r="P426" i="2"/>
  <c r="O426" i="2"/>
  <c r="N426" i="2"/>
  <c r="M426" i="2"/>
  <c r="L426" i="2"/>
  <c r="K426" i="2"/>
  <c r="Q425" i="2"/>
  <c r="P425" i="2"/>
  <c r="O425" i="2"/>
  <c r="N425" i="2"/>
  <c r="M425" i="2"/>
  <c r="L425" i="2"/>
  <c r="K425" i="2"/>
  <c r="Q424" i="2"/>
  <c r="P424" i="2"/>
  <c r="O424" i="2"/>
  <c r="N424" i="2"/>
  <c r="M424" i="2"/>
  <c r="L424" i="2"/>
  <c r="K424" i="2"/>
  <c r="Q423" i="2"/>
  <c r="P423" i="2"/>
  <c r="O423" i="2"/>
  <c r="N423" i="2"/>
  <c r="M423" i="2"/>
  <c r="L423" i="2"/>
  <c r="K423" i="2"/>
  <c r="Q422" i="2"/>
  <c r="P422" i="2"/>
  <c r="O422" i="2"/>
  <c r="N422" i="2"/>
  <c r="M422" i="2"/>
  <c r="L422" i="2"/>
  <c r="K422" i="2"/>
  <c r="Q421" i="2"/>
  <c r="P421" i="2"/>
  <c r="O421" i="2"/>
  <c r="N421" i="2"/>
  <c r="M421" i="2"/>
  <c r="L421" i="2"/>
  <c r="K421" i="2"/>
  <c r="Q420" i="2"/>
  <c r="P420" i="2"/>
  <c r="O420" i="2"/>
  <c r="N420" i="2"/>
  <c r="M420" i="2"/>
  <c r="L420" i="2"/>
  <c r="K420" i="2"/>
  <c r="Q419" i="2"/>
  <c r="P419" i="2"/>
  <c r="O419" i="2"/>
  <c r="N419" i="2"/>
  <c r="M419" i="2"/>
  <c r="L419" i="2"/>
  <c r="K419" i="2"/>
  <c r="Q418" i="2"/>
  <c r="P418" i="2"/>
  <c r="O418" i="2"/>
  <c r="N418" i="2"/>
  <c r="M418" i="2"/>
  <c r="L418" i="2"/>
  <c r="K418" i="2"/>
  <c r="Q417" i="2"/>
  <c r="P417" i="2"/>
  <c r="O417" i="2"/>
  <c r="N417" i="2"/>
  <c r="M417" i="2"/>
  <c r="L417" i="2"/>
  <c r="K417" i="2"/>
  <c r="Q416" i="2"/>
  <c r="P416" i="2"/>
  <c r="O416" i="2"/>
  <c r="N416" i="2"/>
  <c r="M416" i="2"/>
  <c r="L416" i="2"/>
  <c r="K416" i="2"/>
  <c r="Q415" i="2"/>
  <c r="P415" i="2"/>
  <c r="O415" i="2"/>
  <c r="N415" i="2"/>
  <c r="M415" i="2"/>
  <c r="L415" i="2"/>
  <c r="K415" i="2"/>
  <c r="Q414" i="2"/>
  <c r="P414" i="2"/>
  <c r="O414" i="2"/>
  <c r="N414" i="2"/>
  <c r="M414" i="2"/>
  <c r="L414" i="2"/>
  <c r="K414" i="2"/>
  <c r="Q261" i="2"/>
  <c r="P261" i="2"/>
  <c r="O261" i="2"/>
  <c r="N261" i="2"/>
  <c r="M261" i="2"/>
  <c r="L261" i="2"/>
  <c r="K261" i="2"/>
  <c r="Q260" i="2"/>
  <c r="P260" i="2"/>
  <c r="O260" i="2"/>
  <c r="N260" i="2"/>
  <c r="M260" i="2"/>
  <c r="L260" i="2"/>
  <c r="K260" i="2"/>
  <c r="Q259" i="2"/>
  <c r="P259" i="2"/>
  <c r="O259" i="2"/>
  <c r="N259" i="2"/>
  <c r="M259" i="2"/>
  <c r="L259" i="2"/>
  <c r="K259" i="2"/>
  <c r="Q258" i="2"/>
  <c r="P258" i="2"/>
  <c r="O258" i="2"/>
  <c r="N258" i="2"/>
  <c r="M258" i="2"/>
  <c r="L258" i="2"/>
  <c r="K258" i="2"/>
  <c r="Q257" i="2"/>
  <c r="P257" i="2"/>
  <c r="O257" i="2"/>
  <c r="N257" i="2"/>
  <c r="M257" i="2"/>
  <c r="L257" i="2"/>
  <c r="K257" i="2"/>
  <c r="Q256" i="2"/>
  <c r="P256" i="2"/>
  <c r="O256" i="2"/>
  <c r="N256" i="2"/>
  <c r="M256" i="2"/>
  <c r="L256" i="2"/>
  <c r="K256" i="2"/>
  <c r="Q255" i="2"/>
  <c r="P255" i="2"/>
  <c r="O255" i="2"/>
  <c r="N255" i="2"/>
  <c r="M255" i="2"/>
  <c r="L255" i="2"/>
  <c r="K255" i="2"/>
  <c r="Q254" i="2"/>
  <c r="P254" i="2"/>
  <c r="O254" i="2"/>
  <c r="N254" i="2"/>
  <c r="M254" i="2"/>
  <c r="L254" i="2"/>
  <c r="K254" i="2"/>
  <c r="Q253" i="2"/>
  <c r="P253" i="2"/>
  <c r="O253" i="2"/>
  <c r="N253" i="2"/>
  <c r="M253" i="2"/>
  <c r="L253" i="2"/>
  <c r="K253" i="2"/>
  <c r="Q252" i="2"/>
  <c r="P252" i="2"/>
  <c r="O252" i="2"/>
  <c r="N252" i="2"/>
  <c r="M252" i="2"/>
  <c r="L252" i="2"/>
  <c r="K252" i="2"/>
  <c r="Q251" i="2"/>
  <c r="P251" i="2"/>
  <c r="O251" i="2"/>
  <c r="N251" i="2"/>
  <c r="M251" i="2"/>
  <c r="L251" i="2"/>
  <c r="K251" i="2"/>
  <c r="Q250" i="2"/>
  <c r="P250" i="2"/>
  <c r="O250" i="2"/>
  <c r="N250" i="2"/>
  <c r="M250" i="2"/>
  <c r="L250" i="2"/>
  <c r="K250" i="2"/>
  <c r="Q249" i="2"/>
  <c r="P249" i="2"/>
  <c r="O249" i="2"/>
  <c r="N249" i="2"/>
  <c r="M249" i="2"/>
  <c r="L249" i="2"/>
  <c r="K249" i="2"/>
  <c r="Q248" i="2"/>
  <c r="P248" i="2"/>
  <c r="O248" i="2"/>
  <c r="N248" i="2"/>
  <c r="M248" i="2"/>
  <c r="L248" i="2"/>
  <c r="K248" i="2"/>
  <c r="Q247" i="2"/>
  <c r="P247" i="2"/>
  <c r="O247" i="2"/>
  <c r="N247" i="2"/>
  <c r="M247" i="2"/>
  <c r="L247" i="2"/>
  <c r="K247" i="2"/>
  <c r="Q246" i="2"/>
  <c r="P246" i="2"/>
  <c r="O246" i="2"/>
  <c r="N246" i="2"/>
  <c r="M246" i="2"/>
  <c r="L246" i="2"/>
  <c r="K246" i="2"/>
  <c r="Q245" i="2"/>
  <c r="P245" i="2"/>
  <c r="O245" i="2"/>
  <c r="N245" i="2"/>
  <c r="M245" i="2"/>
  <c r="L245" i="2"/>
  <c r="K245" i="2"/>
  <c r="Q244" i="2"/>
  <c r="P244" i="2"/>
  <c r="O244" i="2"/>
  <c r="N244" i="2"/>
  <c r="M244" i="2"/>
  <c r="L244" i="2"/>
  <c r="K244" i="2"/>
  <c r="Q243" i="2"/>
  <c r="P243" i="2"/>
  <c r="O243" i="2"/>
  <c r="N243" i="2"/>
  <c r="M243" i="2"/>
  <c r="L243" i="2"/>
  <c r="K243" i="2"/>
  <c r="Q242" i="2"/>
  <c r="P242" i="2"/>
  <c r="O242" i="2"/>
  <c r="N242" i="2"/>
  <c r="M242" i="2"/>
  <c r="L242" i="2"/>
  <c r="K242" i="2"/>
  <c r="Q234" i="2"/>
  <c r="P234" i="2"/>
  <c r="O234" i="2"/>
  <c r="N234" i="2"/>
  <c r="M234" i="2"/>
  <c r="L234" i="2"/>
  <c r="K234" i="2"/>
  <c r="Q233" i="2"/>
  <c r="P233" i="2"/>
  <c r="O233" i="2"/>
  <c r="N233" i="2"/>
  <c r="M233" i="2"/>
  <c r="L233" i="2"/>
  <c r="K233" i="2"/>
  <c r="Q232" i="2"/>
  <c r="P232" i="2"/>
  <c r="O232" i="2"/>
  <c r="N232" i="2"/>
  <c r="M232" i="2"/>
  <c r="L232" i="2"/>
  <c r="K232" i="2"/>
  <c r="Q231" i="2"/>
  <c r="P231" i="2"/>
  <c r="O231" i="2"/>
  <c r="N231" i="2"/>
  <c r="M231" i="2"/>
  <c r="L231" i="2"/>
  <c r="K231" i="2"/>
  <c r="Q230" i="2"/>
  <c r="P230" i="2"/>
  <c r="O230" i="2"/>
  <c r="N230" i="2"/>
  <c r="M230" i="2"/>
  <c r="L230" i="2"/>
  <c r="K230" i="2"/>
  <c r="Q229" i="2"/>
  <c r="P229" i="2"/>
  <c r="O229" i="2"/>
  <c r="N229" i="2"/>
  <c r="M229" i="2"/>
  <c r="L229" i="2"/>
  <c r="K229" i="2"/>
  <c r="Q228" i="2"/>
  <c r="P228" i="2"/>
  <c r="O228" i="2"/>
  <c r="N228" i="2"/>
  <c r="M228" i="2"/>
  <c r="L228" i="2"/>
  <c r="K228" i="2"/>
  <c r="Q227" i="2"/>
  <c r="P227" i="2"/>
  <c r="O227" i="2"/>
  <c r="N227" i="2"/>
  <c r="M227" i="2"/>
  <c r="L227" i="2"/>
  <c r="K227" i="2"/>
  <c r="Q226" i="2"/>
  <c r="P226" i="2"/>
  <c r="O226" i="2"/>
  <c r="N226" i="2"/>
  <c r="M226" i="2"/>
  <c r="L226" i="2"/>
  <c r="K226" i="2"/>
  <c r="Q225" i="2"/>
  <c r="P225" i="2"/>
  <c r="O225" i="2"/>
  <c r="N225" i="2"/>
  <c r="M225" i="2"/>
  <c r="L225" i="2"/>
  <c r="K225" i="2"/>
  <c r="Q224" i="2"/>
  <c r="P224" i="2"/>
  <c r="O224" i="2"/>
  <c r="N224" i="2"/>
  <c r="M224" i="2"/>
  <c r="L224" i="2"/>
  <c r="K224" i="2"/>
  <c r="Q223" i="2"/>
  <c r="P223" i="2"/>
  <c r="O223" i="2"/>
  <c r="N223" i="2"/>
  <c r="M223" i="2"/>
  <c r="L223" i="2"/>
  <c r="K223" i="2"/>
  <c r="Q222" i="2"/>
  <c r="P222" i="2"/>
  <c r="O222" i="2"/>
  <c r="N222" i="2"/>
  <c r="M222" i="2"/>
  <c r="L222" i="2"/>
  <c r="K222" i="2"/>
  <c r="Q221" i="2"/>
  <c r="P221" i="2"/>
  <c r="O221" i="2"/>
  <c r="N221" i="2"/>
  <c r="M221" i="2"/>
  <c r="L221" i="2"/>
  <c r="K221" i="2"/>
  <c r="Q220" i="2"/>
  <c r="P220" i="2"/>
  <c r="O220" i="2"/>
  <c r="N220" i="2"/>
  <c r="M220" i="2"/>
  <c r="L220" i="2"/>
  <c r="K220" i="2"/>
  <c r="Q219" i="2"/>
  <c r="P219" i="2"/>
  <c r="O219" i="2"/>
  <c r="N219" i="2"/>
  <c r="M219" i="2"/>
  <c r="L219" i="2"/>
  <c r="K219" i="2"/>
  <c r="Q218" i="2"/>
  <c r="P218" i="2"/>
  <c r="O218" i="2"/>
  <c r="N218" i="2"/>
  <c r="M218" i="2"/>
  <c r="L218" i="2"/>
  <c r="K218" i="2"/>
  <c r="Q217" i="2"/>
  <c r="P217" i="2"/>
  <c r="O217" i="2"/>
  <c r="N217" i="2"/>
  <c r="M217" i="2"/>
  <c r="L217" i="2"/>
  <c r="K217" i="2"/>
  <c r="Q216" i="2"/>
  <c r="P216" i="2"/>
  <c r="O216" i="2"/>
  <c r="N216" i="2"/>
  <c r="M216" i="2"/>
  <c r="L216" i="2"/>
  <c r="K216" i="2"/>
  <c r="Q215" i="2"/>
  <c r="P215" i="2"/>
  <c r="O215" i="2"/>
  <c r="N215" i="2"/>
  <c r="M215" i="2"/>
  <c r="L215" i="2"/>
  <c r="K215" i="2"/>
  <c r="Q214" i="2"/>
  <c r="P214" i="2"/>
  <c r="O214" i="2"/>
  <c r="N214" i="2"/>
  <c r="M214" i="2"/>
  <c r="L214" i="2"/>
  <c r="K214" i="2"/>
  <c r="Q213" i="2"/>
  <c r="P213" i="2"/>
  <c r="O213" i="2"/>
  <c r="N213" i="2"/>
  <c r="M213" i="2"/>
  <c r="L213" i="2"/>
  <c r="K213" i="2"/>
  <c r="Q212" i="2"/>
  <c r="P212" i="2"/>
  <c r="O212" i="2"/>
  <c r="N212" i="2"/>
  <c r="M212" i="2"/>
  <c r="L212" i="2"/>
  <c r="K212" i="2"/>
  <c r="I211" i="2"/>
  <c r="O211" i="2" s="1"/>
  <c r="I210" i="2"/>
  <c r="I209" i="2"/>
  <c r="I208" i="2"/>
  <c r="M208" i="2" s="1"/>
  <c r="I207" i="2"/>
  <c r="I206" i="2"/>
  <c r="I205" i="2"/>
  <c r="I204" i="2"/>
  <c r="L204" i="2" s="1"/>
  <c r="I203" i="2"/>
  <c r="O203" i="2" s="1"/>
  <c r="I202" i="2"/>
  <c r="I201" i="2"/>
  <c r="I200" i="2"/>
  <c r="M200" i="2" s="1"/>
  <c r="I199" i="2"/>
  <c r="I198" i="2"/>
  <c r="I197" i="2"/>
  <c r="N197" i="2" s="1"/>
  <c r="I196" i="2"/>
  <c r="I195" i="2"/>
  <c r="I194" i="2"/>
  <c r="I193" i="2"/>
  <c r="I192" i="2"/>
  <c r="O192" i="2" s="1"/>
  <c r="I191" i="2"/>
  <c r="I190" i="2"/>
  <c r="O190" i="2" s="1"/>
  <c r="I189" i="2"/>
  <c r="L188" i="2"/>
  <c r="I188" i="2"/>
  <c r="I187" i="2"/>
  <c r="M187" i="2" s="1"/>
  <c r="I186" i="2"/>
  <c r="I185" i="2"/>
  <c r="M185" i="2" s="1"/>
  <c r="I184" i="2"/>
  <c r="I183" i="2"/>
  <c r="I182" i="2"/>
  <c r="I181" i="2"/>
  <c r="O181" i="2" s="1"/>
  <c r="I180" i="2"/>
  <c r="I179" i="2"/>
  <c r="M179" i="2" s="1"/>
  <c r="Q178" i="2"/>
  <c r="P178" i="2"/>
  <c r="O178" i="2"/>
  <c r="N178" i="2"/>
  <c r="M178" i="2"/>
  <c r="L178" i="2"/>
  <c r="K178" i="2"/>
  <c r="Q177" i="2"/>
  <c r="P177" i="2"/>
  <c r="O177" i="2"/>
  <c r="N177" i="2"/>
  <c r="M177" i="2"/>
  <c r="L177" i="2"/>
  <c r="K177" i="2"/>
  <c r="Q176" i="2"/>
  <c r="P176" i="2"/>
  <c r="O176" i="2"/>
  <c r="N176" i="2"/>
  <c r="M176" i="2"/>
  <c r="L176" i="2"/>
  <c r="K176" i="2"/>
  <c r="Q175" i="2"/>
  <c r="P175" i="2"/>
  <c r="O175" i="2"/>
  <c r="N175" i="2"/>
  <c r="M175" i="2"/>
  <c r="L175" i="2"/>
  <c r="K175" i="2"/>
  <c r="Q174" i="2"/>
  <c r="P174" i="2"/>
  <c r="O174" i="2"/>
  <c r="N174" i="2"/>
  <c r="M174" i="2"/>
  <c r="L174" i="2"/>
  <c r="K174" i="2"/>
  <c r="Q173" i="2"/>
  <c r="P173" i="2"/>
  <c r="O173" i="2"/>
  <c r="N173" i="2"/>
  <c r="M173" i="2"/>
  <c r="L173" i="2"/>
  <c r="K173" i="2"/>
  <c r="I172" i="2"/>
  <c r="I171" i="2"/>
  <c r="O171" i="2" s="1"/>
  <c r="I170" i="2"/>
  <c r="I169" i="2"/>
  <c r="M169" i="2" s="1"/>
  <c r="I168" i="2"/>
  <c r="O168" i="2" s="1"/>
  <c r="I167" i="2"/>
  <c r="I166" i="2"/>
  <c r="N166" i="2" s="1"/>
  <c r="I165" i="2"/>
  <c r="O165" i="2" s="1"/>
  <c r="I164" i="2"/>
  <c r="I163" i="2"/>
  <c r="O163" i="2" s="1"/>
  <c r="I162" i="2"/>
  <c r="I161" i="2"/>
  <c r="I160" i="2"/>
  <c r="I159" i="2"/>
  <c r="M159" i="2" s="1"/>
  <c r="I158" i="2"/>
  <c r="N158" i="2" s="1"/>
  <c r="I157" i="2"/>
  <c r="Q157" i="2" s="1"/>
  <c r="I156" i="2"/>
  <c r="I155" i="2"/>
  <c r="O155" i="2" s="1"/>
  <c r="I154" i="2"/>
  <c r="I153" i="2"/>
  <c r="I152" i="2"/>
  <c r="O152" i="2" s="1"/>
  <c r="I151" i="2"/>
  <c r="Q150" i="2"/>
  <c r="P150" i="2"/>
  <c r="O150" i="2"/>
  <c r="N150" i="2"/>
  <c r="M150" i="2"/>
  <c r="L150" i="2"/>
  <c r="K150" i="2"/>
  <c r="Q149" i="2"/>
  <c r="P149" i="2"/>
  <c r="O149" i="2"/>
  <c r="N149" i="2"/>
  <c r="M149" i="2"/>
  <c r="L149" i="2"/>
  <c r="K149" i="2"/>
  <c r="Q148" i="2"/>
  <c r="P148" i="2"/>
  <c r="O148" i="2"/>
  <c r="N148" i="2"/>
  <c r="M148" i="2"/>
  <c r="L148" i="2"/>
  <c r="K148" i="2"/>
  <c r="Q147" i="2"/>
  <c r="P147" i="2"/>
  <c r="O147" i="2"/>
  <c r="N147" i="2"/>
  <c r="M147" i="2"/>
  <c r="L147" i="2"/>
  <c r="K147" i="2"/>
  <c r="Q146" i="2"/>
  <c r="P146" i="2"/>
  <c r="O146" i="2"/>
  <c r="N146" i="2"/>
  <c r="M146" i="2"/>
  <c r="L146" i="2"/>
  <c r="K146" i="2"/>
  <c r="Q145" i="2"/>
  <c r="P145" i="2"/>
  <c r="O145" i="2"/>
  <c r="N145" i="2"/>
  <c r="M145" i="2"/>
  <c r="L145" i="2"/>
  <c r="K145" i="2"/>
  <c r="Q144" i="2"/>
  <c r="P144" i="2"/>
  <c r="O144" i="2"/>
  <c r="N144" i="2"/>
  <c r="M144" i="2"/>
  <c r="L144" i="2"/>
  <c r="K144" i="2"/>
  <c r="Q143" i="2"/>
  <c r="P143" i="2"/>
  <c r="O143" i="2"/>
  <c r="N143" i="2"/>
  <c r="M143" i="2"/>
  <c r="L143" i="2"/>
  <c r="K143" i="2"/>
  <c r="Q142" i="2"/>
  <c r="P142" i="2"/>
  <c r="O142" i="2"/>
  <c r="N142" i="2"/>
  <c r="M142" i="2"/>
  <c r="L142" i="2"/>
  <c r="K142" i="2"/>
  <c r="Q141" i="2"/>
  <c r="P141" i="2"/>
  <c r="O141" i="2"/>
  <c r="N141" i="2"/>
  <c r="M141" i="2"/>
  <c r="L141" i="2"/>
  <c r="K141" i="2"/>
  <c r="Q140" i="2"/>
  <c r="P140" i="2"/>
  <c r="O140" i="2"/>
  <c r="N140" i="2"/>
  <c r="M140" i="2"/>
  <c r="L140" i="2"/>
  <c r="K140" i="2"/>
  <c r="Q139" i="2"/>
  <c r="P139" i="2"/>
  <c r="O139" i="2"/>
  <c r="N139" i="2"/>
  <c r="M139" i="2"/>
  <c r="L139" i="2"/>
  <c r="K139" i="2"/>
  <c r="Q138" i="2"/>
  <c r="P138" i="2"/>
  <c r="O138" i="2"/>
  <c r="N138" i="2"/>
  <c r="M138" i="2"/>
  <c r="L138" i="2"/>
  <c r="K138" i="2"/>
  <c r="Q137" i="2"/>
  <c r="P137" i="2"/>
  <c r="O137" i="2"/>
  <c r="N137" i="2"/>
  <c r="M137" i="2"/>
  <c r="L137" i="2"/>
  <c r="K137" i="2"/>
  <c r="Q136" i="2"/>
  <c r="P136" i="2"/>
  <c r="O136" i="2"/>
  <c r="N136" i="2"/>
  <c r="M136" i="2"/>
  <c r="L136" i="2"/>
  <c r="K136" i="2"/>
  <c r="Q135" i="2"/>
  <c r="P135" i="2"/>
  <c r="O135" i="2"/>
  <c r="N135" i="2"/>
  <c r="M135" i="2"/>
  <c r="L135" i="2"/>
  <c r="K135" i="2"/>
  <c r="Q134" i="2"/>
  <c r="P134" i="2"/>
  <c r="O134" i="2"/>
  <c r="N134" i="2"/>
  <c r="M134" i="2"/>
  <c r="L134" i="2"/>
  <c r="K134" i="2"/>
  <c r="Q133" i="2"/>
  <c r="P133" i="2"/>
  <c r="O133" i="2"/>
  <c r="N133" i="2"/>
  <c r="M133" i="2"/>
  <c r="L133" i="2"/>
  <c r="K133" i="2"/>
  <c r="Q132" i="2"/>
  <c r="P132" i="2"/>
  <c r="O132" i="2"/>
  <c r="N132" i="2"/>
  <c r="M132" i="2"/>
  <c r="L132" i="2"/>
  <c r="K132" i="2"/>
  <c r="Q131" i="2"/>
  <c r="P131" i="2"/>
  <c r="O131" i="2"/>
  <c r="N131" i="2"/>
  <c r="M131" i="2"/>
  <c r="L131" i="2"/>
  <c r="K131" i="2"/>
  <c r="I130" i="2"/>
  <c r="N130" i="2" s="1"/>
  <c r="I129" i="2"/>
  <c r="Q129" i="2" s="1"/>
  <c r="I128" i="2"/>
  <c r="I127" i="2"/>
  <c r="O127" i="2" s="1"/>
  <c r="I126" i="2"/>
  <c r="N126" i="2" s="1"/>
  <c r="I125" i="2"/>
  <c r="P125" i="2" s="1"/>
  <c r="I124" i="2"/>
  <c r="I123" i="2"/>
  <c r="I122" i="2"/>
  <c r="M122" i="2" s="1"/>
  <c r="I121" i="2"/>
  <c r="Q121" i="2" s="1"/>
  <c r="I120" i="2"/>
  <c r="I119" i="2"/>
  <c r="L119" i="2" s="1"/>
  <c r="I118" i="2"/>
  <c r="K118" i="2" s="1"/>
  <c r="I117" i="2"/>
  <c r="I116" i="2"/>
  <c r="I115" i="2"/>
  <c r="I114" i="2"/>
  <c r="M114" i="2" s="1"/>
  <c r="I113" i="2"/>
  <c r="N113" i="2" s="1"/>
  <c r="I112" i="2"/>
  <c r="I111" i="2"/>
  <c r="L111" i="2" s="1"/>
  <c r="O110" i="2"/>
  <c r="I110" i="2"/>
  <c r="M110" i="2" s="1"/>
  <c r="I109" i="2"/>
  <c r="P109" i="2" s="1"/>
  <c r="I108" i="2"/>
  <c r="I107" i="2"/>
  <c r="I106" i="2"/>
  <c r="M106" i="2" s="1"/>
  <c r="I105" i="2"/>
  <c r="Q105" i="2" s="1"/>
  <c r="I104" i="2"/>
  <c r="I103" i="2"/>
  <c r="I102" i="2"/>
  <c r="I101" i="2"/>
  <c r="P101" i="2" s="1"/>
  <c r="I100" i="2"/>
  <c r="I99" i="2"/>
  <c r="I98" i="2"/>
  <c r="M98" i="2" s="1"/>
  <c r="I97" i="2"/>
  <c r="I96" i="2"/>
  <c r="I95" i="2"/>
  <c r="I94" i="2"/>
  <c r="I93" i="2"/>
  <c r="I92" i="2"/>
  <c r="I91" i="2"/>
  <c r="I90" i="2"/>
  <c r="M90" i="2" s="1"/>
  <c r="I89" i="2"/>
  <c r="I88" i="2"/>
  <c r="I87" i="2"/>
  <c r="I86" i="2"/>
  <c r="K86" i="2" s="1"/>
  <c r="I85" i="2"/>
  <c r="I84" i="2"/>
  <c r="I83" i="2"/>
  <c r="I82" i="2"/>
  <c r="M82" i="2" s="1"/>
  <c r="I81" i="2"/>
  <c r="I80" i="2"/>
  <c r="O80" i="2" s="1"/>
  <c r="I79" i="2"/>
  <c r="O79" i="2" s="1"/>
  <c r="K78" i="2"/>
  <c r="I78" i="2"/>
  <c r="P78" i="2" s="1"/>
  <c r="I77" i="2"/>
  <c r="I76" i="2"/>
  <c r="I75" i="2"/>
  <c r="M75" i="2" s="1"/>
  <c r="I74" i="2"/>
  <c r="I73" i="2"/>
  <c r="K73" i="2" s="1"/>
  <c r="I72" i="2"/>
  <c r="I71" i="2"/>
  <c r="I70" i="2"/>
  <c r="K70" i="2" s="1"/>
  <c r="I69" i="2"/>
  <c r="M69" i="2" s="1"/>
  <c r="I68" i="2"/>
  <c r="M68" i="2" s="1"/>
  <c r="I67" i="2"/>
  <c r="I66" i="2"/>
  <c r="I65" i="2"/>
  <c r="P65" i="2" s="1"/>
  <c r="I64" i="2"/>
  <c r="L63" i="2"/>
  <c r="I63" i="2"/>
  <c r="I62" i="2"/>
  <c r="I61" i="2"/>
  <c r="I60" i="2"/>
  <c r="N60" i="2" s="1"/>
  <c r="I59" i="2"/>
  <c r="I58" i="2"/>
  <c r="P58" i="2" s="1"/>
  <c r="I57" i="2"/>
  <c r="M57" i="2" s="1"/>
  <c r="I56" i="2"/>
  <c r="I55" i="2"/>
  <c r="L55" i="2" s="1"/>
  <c r="O54" i="2"/>
  <c r="I54" i="2"/>
  <c r="Q53" i="2"/>
  <c r="P53" i="2"/>
  <c r="O53" i="2"/>
  <c r="N53" i="2"/>
  <c r="M53" i="2"/>
  <c r="L53" i="2"/>
  <c r="K53" i="2"/>
  <c r="Q52" i="2"/>
  <c r="P52" i="2"/>
  <c r="O52" i="2"/>
  <c r="N52" i="2"/>
  <c r="M52" i="2"/>
  <c r="L52" i="2"/>
  <c r="K52" i="2"/>
  <c r="I51" i="2"/>
  <c r="M51" i="2" s="1"/>
  <c r="I50" i="2"/>
  <c r="I49" i="2"/>
  <c r="I48" i="2"/>
  <c r="N48" i="2" s="1"/>
  <c r="I47" i="2"/>
  <c r="O47" i="2" s="1"/>
  <c r="I46" i="2"/>
  <c r="I45" i="2"/>
  <c r="Q45" i="2" s="1"/>
  <c r="I44" i="2"/>
  <c r="O44" i="2" s="1"/>
  <c r="I43" i="2"/>
  <c r="M43" i="2" s="1"/>
  <c r="I42" i="2"/>
  <c r="I41" i="2"/>
  <c r="Q41" i="2" s="1"/>
  <c r="I40" i="2"/>
  <c r="N40" i="2" s="1"/>
  <c r="I39" i="2"/>
  <c r="L39" i="2" s="1"/>
  <c r="I38" i="2"/>
  <c r="I37" i="2"/>
  <c r="Q37" i="2" s="1"/>
  <c r="I36" i="2"/>
  <c r="Q35" i="2"/>
  <c r="P35" i="2"/>
  <c r="O35" i="2"/>
  <c r="N35" i="2"/>
  <c r="M35" i="2"/>
  <c r="L35" i="2"/>
  <c r="K35" i="2"/>
  <c r="Q34" i="2"/>
  <c r="P34" i="2"/>
  <c r="O34" i="2"/>
  <c r="N34" i="2"/>
  <c r="M34" i="2"/>
  <c r="L34" i="2"/>
  <c r="K34" i="2"/>
  <c r="Q33" i="2"/>
  <c r="P33" i="2"/>
  <c r="O33" i="2"/>
  <c r="N33" i="2"/>
  <c r="M33" i="2"/>
  <c r="L33" i="2"/>
  <c r="K33" i="2"/>
  <c r="Q32" i="2"/>
  <c r="P32" i="2"/>
  <c r="O32" i="2"/>
  <c r="N32" i="2"/>
  <c r="M32" i="2"/>
  <c r="L32" i="2"/>
  <c r="K32" i="2"/>
  <c r="Q31" i="2"/>
  <c r="P31" i="2"/>
  <c r="O31" i="2"/>
  <c r="N31" i="2"/>
  <c r="M31" i="2"/>
  <c r="L31" i="2"/>
  <c r="K31" i="2"/>
  <c r="Q30" i="2"/>
  <c r="P30" i="2"/>
  <c r="O30" i="2"/>
  <c r="N30" i="2"/>
  <c r="M30" i="2"/>
  <c r="L30" i="2"/>
  <c r="K30" i="2"/>
  <c r="Q29" i="2"/>
  <c r="P29" i="2"/>
  <c r="O29" i="2"/>
  <c r="N29" i="2"/>
  <c r="M29" i="2"/>
  <c r="L29" i="2"/>
  <c r="K29" i="2"/>
  <c r="Q28" i="2"/>
  <c r="P28" i="2"/>
  <c r="O28" i="2"/>
  <c r="N28" i="2"/>
  <c r="M28" i="2"/>
  <c r="L28" i="2"/>
  <c r="K28" i="2"/>
  <c r="Q27" i="2"/>
  <c r="P27" i="2"/>
  <c r="O27" i="2"/>
  <c r="N27" i="2"/>
  <c r="M27" i="2"/>
  <c r="L27" i="2"/>
  <c r="K27" i="2"/>
  <c r="Q26" i="2"/>
  <c r="P26" i="2"/>
  <c r="O26" i="2"/>
  <c r="N26" i="2"/>
  <c r="M26" i="2"/>
  <c r="L26" i="2"/>
  <c r="K26" i="2"/>
  <c r="Q25" i="2"/>
  <c r="P25" i="2"/>
  <c r="O25" i="2"/>
  <c r="N25" i="2"/>
  <c r="M25" i="2"/>
  <c r="L25" i="2"/>
  <c r="K25" i="2"/>
  <c r="Q24" i="2"/>
  <c r="P24" i="2"/>
  <c r="O24" i="2"/>
  <c r="N24" i="2"/>
  <c r="M24" i="2"/>
  <c r="L24" i="2"/>
  <c r="K24" i="2"/>
  <c r="Q23" i="2"/>
  <c r="P23" i="2"/>
  <c r="O23" i="2"/>
  <c r="N23" i="2"/>
  <c r="M23" i="2"/>
  <c r="L23" i="2"/>
  <c r="K23" i="2"/>
  <c r="Q22" i="2"/>
  <c r="P22" i="2"/>
  <c r="O22" i="2"/>
  <c r="N22" i="2"/>
  <c r="M22" i="2"/>
  <c r="L22" i="2"/>
  <c r="K22" i="2"/>
  <c r="Q21" i="2"/>
  <c r="P21" i="2"/>
  <c r="O21" i="2"/>
  <c r="N21" i="2"/>
  <c r="M21" i="2"/>
  <c r="L21" i="2"/>
  <c r="K21" i="2"/>
  <c r="Q20" i="2"/>
  <c r="P20" i="2"/>
  <c r="O20" i="2"/>
  <c r="N20" i="2"/>
  <c r="M20" i="2"/>
  <c r="L20" i="2"/>
  <c r="K20" i="2"/>
  <c r="Q19" i="2"/>
  <c r="P19" i="2"/>
  <c r="O19" i="2"/>
  <c r="N19" i="2"/>
  <c r="M19" i="2"/>
  <c r="L19" i="2"/>
  <c r="K19" i="2"/>
  <c r="Q18" i="2"/>
  <c r="P18" i="2"/>
  <c r="O18" i="2"/>
  <c r="N18" i="2"/>
  <c r="M18" i="2"/>
  <c r="L18" i="2"/>
  <c r="K18" i="2"/>
  <c r="Q17" i="2"/>
  <c r="P17" i="2"/>
  <c r="O17" i="2"/>
  <c r="N17" i="2"/>
  <c r="M17" i="2"/>
  <c r="L17" i="2"/>
  <c r="K17" i="2"/>
  <c r="Q16" i="2"/>
  <c r="P16" i="2"/>
  <c r="O16" i="2"/>
  <c r="N16" i="2"/>
  <c r="M16" i="2"/>
  <c r="L16" i="2"/>
  <c r="K16" i="2"/>
  <c r="Q287" i="2" l="1"/>
  <c r="R451" i="2"/>
  <c r="R443" i="2"/>
  <c r="M83" i="2"/>
  <c r="K40" i="2"/>
  <c r="N76" i="2"/>
  <c r="Q96" i="2"/>
  <c r="N45" i="2"/>
  <c r="L114" i="2"/>
  <c r="K200" i="2"/>
  <c r="N208" i="2"/>
  <c r="L107" i="2"/>
  <c r="O200" i="2"/>
  <c r="O98" i="2"/>
  <c r="K182" i="2"/>
  <c r="P200" i="2"/>
  <c r="K61" i="2"/>
  <c r="L161" i="2"/>
  <c r="L183" i="2"/>
  <c r="M101" i="2"/>
  <c r="L153" i="2"/>
  <c r="P197" i="2"/>
  <c r="R52" i="2"/>
  <c r="R17" i="2"/>
  <c r="Q44" i="2"/>
  <c r="K51" i="2"/>
  <c r="M62" i="2"/>
  <c r="P67" i="2"/>
  <c r="O82" i="2"/>
  <c r="K91" i="2"/>
  <c r="M107" i="2"/>
  <c r="O114" i="2"/>
  <c r="K124" i="2"/>
  <c r="K128" i="2"/>
  <c r="R145" i="2"/>
  <c r="L169" i="2"/>
  <c r="M189" i="2"/>
  <c r="M203" i="2"/>
  <c r="K209" i="2"/>
  <c r="L51" i="2"/>
  <c r="N91" i="2"/>
  <c r="P114" i="2"/>
  <c r="M120" i="2"/>
  <c r="M124" i="2"/>
  <c r="N128" i="2"/>
  <c r="L162" i="2"/>
  <c r="O169" i="2"/>
  <c r="K183" i="2"/>
  <c r="Q198" i="2"/>
  <c r="K68" i="2"/>
  <c r="K108" i="2"/>
  <c r="P111" i="2"/>
  <c r="L156" i="2"/>
  <c r="N77" i="2"/>
  <c r="K92" i="2"/>
  <c r="Q104" i="2"/>
  <c r="L115" i="2"/>
  <c r="N121" i="2"/>
  <c r="M129" i="2"/>
  <c r="L170" i="2"/>
  <c r="Q183" i="2"/>
  <c r="K36" i="2"/>
  <c r="M109" i="2"/>
  <c r="Q115" i="2"/>
  <c r="M125" i="2"/>
  <c r="L157" i="2"/>
  <c r="K164" i="2"/>
  <c r="Q170" i="2"/>
  <c r="L179" i="2"/>
  <c r="R220" i="2"/>
  <c r="R224" i="2"/>
  <c r="R228" i="2"/>
  <c r="Q36" i="2"/>
  <c r="O93" i="2"/>
  <c r="L105" i="2"/>
  <c r="N109" i="2"/>
  <c r="N112" i="2"/>
  <c r="L122" i="2"/>
  <c r="M130" i="2"/>
  <c r="P157" i="2"/>
  <c r="O179" i="2"/>
  <c r="P184" i="2"/>
  <c r="L206" i="2"/>
  <c r="O64" i="2"/>
  <c r="O109" i="2"/>
  <c r="Q112" i="2"/>
  <c r="K116" i="2"/>
  <c r="N122" i="2"/>
  <c r="L126" i="2"/>
  <c r="M206" i="2"/>
  <c r="P48" i="2"/>
  <c r="Q64" i="2"/>
  <c r="K94" i="2"/>
  <c r="L99" i="2"/>
  <c r="Q122" i="2"/>
  <c r="M151" i="2"/>
  <c r="Q158" i="2"/>
  <c r="Q166" i="2"/>
  <c r="N172" i="2"/>
  <c r="L180" i="2"/>
  <c r="K438" i="2"/>
  <c r="K38" i="2"/>
  <c r="M94" i="2"/>
  <c r="M99" i="2"/>
  <c r="O172" i="2"/>
  <c r="M201" i="2"/>
  <c r="O38" i="2"/>
  <c r="L44" i="2"/>
  <c r="N49" i="2"/>
  <c r="N65" i="2"/>
  <c r="O94" i="2"/>
  <c r="P106" i="2"/>
  <c r="K110" i="2"/>
  <c r="K123" i="2"/>
  <c r="N127" i="2"/>
  <c r="Q181" i="2"/>
  <c r="K197" i="2"/>
  <c r="K208" i="2"/>
  <c r="M44" i="2"/>
  <c r="K75" i="2"/>
  <c r="O81" i="2"/>
  <c r="P90" i="2"/>
  <c r="K114" i="2"/>
  <c r="Q123" i="2"/>
  <c r="Q127" i="2"/>
  <c r="L197" i="2"/>
  <c r="Q202" i="2"/>
  <c r="R32" i="2"/>
  <c r="P36" i="2"/>
  <c r="N42" i="2"/>
  <c r="M49" i="2"/>
  <c r="N54" i="2"/>
  <c r="O58" i="2"/>
  <c r="O60" i="2"/>
  <c r="Q62" i="2"/>
  <c r="L65" i="2"/>
  <c r="N67" i="2"/>
  <c r="L75" i="2"/>
  <c r="K77" i="2"/>
  <c r="P79" i="2"/>
  <c r="N82" i="2"/>
  <c r="O90" i="2"/>
  <c r="O96" i="2"/>
  <c r="N98" i="2"/>
  <c r="N105" i="2"/>
  <c r="K107" i="2"/>
  <c r="Q111" i="2"/>
  <c r="Q113" i="2"/>
  <c r="K115" i="2"/>
  <c r="L120" i="2"/>
  <c r="K122" i="2"/>
  <c r="P123" i="2"/>
  <c r="L129" i="2"/>
  <c r="K156" i="2"/>
  <c r="P158" i="2"/>
  <c r="P166" i="2"/>
  <c r="M170" i="2"/>
  <c r="N181" i="2"/>
  <c r="P183" i="2"/>
  <c r="L189" i="2"/>
  <c r="P198" i="2"/>
  <c r="L201" i="2"/>
  <c r="R212" i="2"/>
  <c r="R216" i="2"/>
  <c r="R232" i="2"/>
  <c r="R247" i="2"/>
  <c r="R251" i="2"/>
  <c r="R255" i="2"/>
  <c r="R259" i="2"/>
  <c r="R415" i="2"/>
  <c r="R419" i="2"/>
  <c r="R423" i="2"/>
  <c r="R427" i="2"/>
  <c r="R431" i="2"/>
  <c r="R26" i="2"/>
  <c r="L40" i="2"/>
  <c r="P44" i="2"/>
  <c r="Q49" i="2"/>
  <c r="P54" i="2"/>
  <c r="K57" i="2"/>
  <c r="Q58" i="2"/>
  <c r="O65" i="2"/>
  <c r="Q67" i="2"/>
  <c r="K74" i="2"/>
  <c r="N75" i="2"/>
  <c r="O77" i="2"/>
  <c r="M80" i="2"/>
  <c r="P82" i="2"/>
  <c r="Q90" i="2"/>
  <c r="N92" i="2"/>
  <c r="P98" i="2"/>
  <c r="K100" i="2"/>
  <c r="M115" i="2"/>
  <c r="M117" i="2"/>
  <c r="N120" i="2"/>
  <c r="P129" i="2"/>
  <c r="M153" i="2"/>
  <c r="N156" i="2"/>
  <c r="M162" i="2"/>
  <c r="K165" i="2"/>
  <c r="O186" i="2"/>
  <c r="N189" i="2"/>
  <c r="K193" i="2"/>
  <c r="O201" i="2"/>
  <c r="K205" i="2"/>
  <c r="N206" i="2"/>
  <c r="L209" i="2"/>
  <c r="R463" i="2"/>
  <c r="R467" i="2"/>
  <c r="M40" i="2"/>
  <c r="K43" i="2"/>
  <c r="Q54" i="2"/>
  <c r="L57" i="2"/>
  <c r="Q65" i="2"/>
  <c r="L74" i="2"/>
  <c r="P75" i="2"/>
  <c r="P77" i="2"/>
  <c r="N80" i="2"/>
  <c r="Q82" i="2"/>
  <c r="P92" i="2"/>
  <c r="K97" i="2"/>
  <c r="Q98" i="2"/>
  <c r="M100" i="2"/>
  <c r="N107" i="2"/>
  <c r="L112" i="2"/>
  <c r="N115" i="2"/>
  <c r="N117" i="2"/>
  <c r="O120" i="2"/>
  <c r="O122" i="2"/>
  <c r="O153" i="2"/>
  <c r="O156" i="2"/>
  <c r="Q162" i="2"/>
  <c r="L165" i="2"/>
  <c r="N171" i="2"/>
  <c r="O189" i="2"/>
  <c r="L193" i="2"/>
  <c r="M197" i="2"/>
  <c r="Q199" i="2"/>
  <c r="P201" i="2"/>
  <c r="L205" i="2"/>
  <c r="P206" i="2"/>
  <c r="M209" i="2"/>
  <c r="R258" i="2"/>
  <c r="R21" i="2"/>
  <c r="R29" i="2"/>
  <c r="R33" i="2"/>
  <c r="N37" i="2"/>
  <c r="O40" i="2"/>
  <c r="L43" i="2"/>
  <c r="K48" i="2"/>
  <c r="N57" i="2"/>
  <c r="M74" i="2"/>
  <c r="Q75" i="2"/>
  <c r="Q92" i="2"/>
  <c r="L95" i="2"/>
  <c r="L97" i="2"/>
  <c r="Q100" i="2"/>
  <c r="L104" i="2"/>
  <c r="K106" i="2"/>
  <c r="P107" i="2"/>
  <c r="M112" i="2"/>
  <c r="P115" i="2"/>
  <c r="O117" i="2"/>
  <c r="Q120" i="2"/>
  <c r="P122" i="2"/>
  <c r="P153" i="2"/>
  <c r="N165" i="2"/>
  <c r="Q171" i="2"/>
  <c r="N182" i="2"/>
  <c r="K184" i="2"/>
  <c r="Q189" i="2"/>
  <c r="M193" i="2"/>
  <c r="O197" i="2"/>
  <c r="M205" i="2"/>
  <c r="Q206" i="2"/>
  <c r="O209" i="2"/>
  <c r="R215" i="2"/>
  <c r="R250" i="2"/>
  <c r="R254" i="2"/>
  <c r="R414" i="2"/>
  <c r="R418" i="2"/>
  <c r="R422" i="2"/>
  <c r="R426" i="2"/>
  <c r="R430" i="2"/>
  <c r="R442" i="2"/>
  <c r="R446" i="2"/>
  <c r="R450" i="2"/>
  <c r="R454" i="2"/>
  <c r="R458" i="2"/>
  <c r="R462" i="2"/>
  <c r="R466" i="2"/>
  <c r="R470" i="2"/>
  <c r="R25" i="2"/>
  <c r="P40" i="2"/>
  <c r="N43" i="2"/>
  <c r="L48" i="2"/>
  <c r="O57" i="2"/>
  <c r="P59" i="2"/>
  <c r="L66" i="2"/>
  <c r="N74" i="2"/>
  <c r="P95" i="2"/>
  <c r="N97" i="2"/>
  <c r="M104" i="2"/>
  <c r="L106" i="2"/>
  <c r="Q107" i="2"/>
  <c r="P117" i="2"/>
  <c r="R132" i="2"/>
  <c r="R136" i="2"/>
  <c r="R140" i="2"/>
  <c r="R144" i="2"/>
  <c r="O160" i="2"/>
  <c r="N163" i="2"/>
  <c r="P165" i="2"/>
  <c r="L184" i="2"/>
  <c r="L187" i="2"/>
  <c r="O193" i="2"/>
  <c r="N205" i="2"/>
  <c r="P209" i="2"/>
  <c r="L438" i="2"/>
  <c r="Q40" i="2"/>
  <c r="O43" i="2"/>
  <c r="M48" i="2"/>
  <c r="P57" i="2"/>
  <c r="Q59" i="2"/>
  <c r="K62" i="2"/>
  <c r="K64" i="2"/>
  <c r="N66" i="2"/>
  <c r="O74" i="2"/>
  <c r="M78" i="2"/>
  <c r="L81" i="2"/>
  <c r="K83" i="2"/>
  <c r="L91" i="2"/>
  <c r="K93" i="2"/>
  <c r="Q95" i="2"/>
  <c r="Q97" i="2"/>
  <c r="K99" i="2"/>
  <c r="N104" i="2"/>
  <c r="N106" i="2"/>
  <c r="O112" i="2"/>
  <c r="N114" i="2"/>
  <c r="K121" i="2"/>
  <c r="P130" i="2"/>
  <c r="L154" i="2"/>
  <c r="K157" i="2"/>
  <c r="Q163" i="2"/>
  <c r="Q165" i="2"/>
  <c r="K172" i="2"/>
  <c r="M184" i="2"/>
  <c r="O187" i="2"/>
  <c r="L190" i="2"/>
  <c r="P193" i="2"/>
  <c r="Q197" i="2"/>
  <c r="N200" i="2"/>
  <c r="O205" i="2"/>
  <c r="M438" i="2"/>
  <c r="P43" i="2"/>
  <c r="O48" i="2"/>
  <c r="L62" i="2"/>
  <c r="O66" i="2"/>
  <c r="P74" i="2"/>
  <c r="K76" i="2"/>
  <c r="O78" i="2"/>
  <c r="N81" i="2"/>
  <c r="L83" i="2"/>
  <c r="M91" i="2"/>
  <c r="N93" i="2"/>
  <c r="O104" i="2"/>
  <c r="O106" i="2"/>
  <c r="L121" i="2"/>
  <c r="R135" i="2"/>
  <c r="R139" i="2"/>
  <c r="R143" i="2"/>
  <c r="Q154" i="2"/>
  <c r="R174" i="2"/>
  <c r="N184" i="2"/>
  <c r="P205" i="2"/>
  <c r="R230" i="2"/>
  <c r="R234" i="2"/>
  <c r="R417" i="2"/>
  <c r="R421" i="2"/>
  <c r="R425" i="2"/>
  <c r="R429" i="2"/>
  <c r="R433" i="2"/>
  <c r="R24" i="2"/>
  <c r="Q74" i="2"/>
  <c r="Q205" i="2"/>
  <c r="R441" i="2"/>
  <c r="R445" i="2"/>
  <c r="R449" i="2"/>
  <c r="R461" i="2"/>
  <c r="R465" i="2"/>
  <c r="R469" i="2"/>
  <c r="R20" i="2"/>
  <c r="L36" i="2"/>
  <c r="L41" i="2"/>
  <c r="M46" i="2"/>
  <c r="Q48" i="2"/>
  <c r="N51" i="2"/>
  <c r="K54" i="2"/>
  <c r="K56" i="2"/>
  <c r="K58" i="2"/>
  <c r="K60" i="2"/>
  <c r="N62" i="2"/>
  <c r="K67" i="2"/>
  <c r="P76" i="2"/>
  <c r="N83" i="2"/>
  <c r="K90" i="2"/>
  <c r="P91" i="2"/>
  <c r="P93" i="2"/>
  <c r="L96" i="2"/>
  <c r="N99" i="2"/>
  <c r="N101" i="2"/>
  <c r="Q106" i="2"/>
  <c r="M108" i="2"/>
  <c r="K113" i="2"/>
  <c r="Q114" i="2"/>
  <c r="M116" i="2"/>
  <c r="L123" i="2"/>
  <c r="N125" i="2"/>
  <c r="N155" i="2"/>
  <c r="M161" i="2"/>
  <c r="L164" i="2"/>
  <c r="K166" i="2"/>
  <c r="P169" i="2"/>
  <c r="Q180" i="2"/>
  <c r="M183" i="2"/>
  <c r="Q184" i="2"/>
  <c r="O188" i="2"/>
  <c r="K191" i="2"/>
  <c r="P194" i="2"/>
  <c r="L198" i="2"/>
  <c r="N203" i="2"/>
  <c r="O208" i="2"/>
  <c r="M211" i="2"/>
  <c r="R233" i="2"/>
  <c r="R244" i="2"/>
  <c r="R248" i="2"/>
  <c r="R256" i="2"/>
  <c r="R416" i="2"/>
  <c r="R432" i="2"/>
  <c r="Q439" i="2"/>
  <c r="R28" i="2"/>
  <c r="R23" i="2"/>
  <c r="R27" i="2"/>
  <c r="R35" i="2"/>
  <c r="M36" i="2"/>
  <c r="K44" i="2"/>
  <c r="N46" i="2"/>
  <c r="O51" i="2"/>
  <c r="L54" i="2"/>
  <c r="O56" i="2"/>
  <c r="L58" i="2"/>
  <c r="M60" i="2"/>
  <c r="O62" i="2"/>
  <c r="L67" i="2"/>
  <c r="Q76" i="2"/>
  <c r="M79" i="2"/>
  <c r="K82" i="2"/>
  <c r="P83" i="2"/>
  <c r="L90" i="2"/>
  <c r="Q91" i="2"/>
  <c r="M96" i="2"/>
  <c r="K98" i="2"/>
  <c r="P99" i="2"/>
  <c r="O101" i="2"/>
  <c r="K105" i="2"/>
  <c r="L113" i="2"/>
  <c r="Q116" i="2"/>
  <c r="M123" i="2"/>
  <c r="O125" i="2"/>
  <c r="R134" i="2"/>
  <c r="Q155" i="2"/>
  <c r="O161" i="2"/>
  <c r="N164" i="2"/>
  <c r="M166" i="2"/>
  <c r="N183" i="2"/>
  <c r="Q188" i="2"/>
  <c r="N191" i="2"/>
  <c r="M198" i="2"/>
  <c r="P208" i="2"/>
  <c r="N211" i="2"/>
  <c r="R19" i="2"/>
  <c r="R31" i="2"/>
  <c r="O36" i="2"/>
  <c r="O46" i="2"/>
  <c r="P51" i="2"/>
  <c r="R53" i="2"/>
  <c r="M54" i="2"/>
  <c r="Q56" i="2"/>
  <c r="M58" i="2"/>
  <c r="P62" i="2"/>
  <c r="K65" i="2"/>
  <c r="M67" i="2"/>
  <c r="L82" i="2"/>
  <c r="Q83" i="2"/>
  <c r="N90" i="2"/>
  <c r="N96" i="2"/>
  <c r="L98" i="2"/>
  <c r="Q99" i="2"/>
  <c r="N123" i="2"/>
  <c r="K129" i="2"/>
  <c r="M158" i="2"/>
  <c r="P161" i="2"/>
  <c r="O164" i="2"/>
  <c r="R173" i="2"/>
  <c r="R177" i="2"/>
  <c r="L181" i="2"/>
  <c r="O183" i="2"/>
  <c r="N198" i="2"/>
  <c r="K201" i="2"/>
  <c r="K206" i="2"/>
  <c r="R440" i="2"/>
  <c r="R448" i="2"/>
  <c r="R456" i="2"/>
  <c r="T165" i="1"/>
  <c r="T236" i="1"/>
  <c r="T157" i="1"/>
  <c r="T39" i="1"/>
  <c r="T152" i="1"/>
  <c r="K61" i="1"/>
  <c r="K88" i="1"/>
  <c r="Q37" i="1"/>
  <c r="P40" i="1"/>
  <c r="R42" i="1"/>
  <c r="Q45" i="1"/>
  <c r="P48" i="1"/>
  <c r="R50" i="1"/>
  <c r="Q53" i="1"/>
  <c r="P56" i="1"/>
  <c r="R58" i="1"/>
  <c r="Q61" i="1"/>
  <c r="P64" i="1"/>
  <c r="R66" i="1"/>
  <c r="Q69" i="1"/>
  <c r="P75" i="1"/>
  <c r="R77" i="1"/>
  <c r="Q80" i="1"/>
  <c r="P83" i="1"/>
  <c r="R85" i="1"/>
  <c r="Q88" i="1"/>
  <c r="P91" i="1"/>
  <c r="R93" i="1"/>
  <c r="Q96" i="1"/>
  <c r="P99" i="1"/>
  <c r="R101" i="1"/>
  <c r="Q104" i="1"/>
  <c r="P107" i="1"/>
  <c r="R109" i="1"/>
  <c r="Q112" i="1"/>
  <c r="P115" i="1"/>
  <c r="R117" i="1"/>
  <c r="Q120" i="1"/>
  <c r="P125" i="1"/>
  <c r="O125" i="1"/>
  <c r="N125" i="1"/>
  <c r="S125" i="1"/>
  <c r="K125" i="1"/>
  <c r="T125" i="1" s="1"/>
  <c r="Q131" i="1"/>
  <c r="P131" i="1"/>
  <c r="O131" i="1"/>
  <c r="L131" i="1"/>
  <c r="T131" i="1" s="1"/>
  <c r="M135" i="1"/>
  <c r="L135" i="1"/>
  <c r="S135" i="1"/>
  <c r="K135" i="1"/>
  <c r="T135" i="1" s="1"/>
  <c r="P135" i="1"/>
  <c r="Q147" i="1"/>
  <c r="P147" i="1"/>
  <c r="O147" i="1"/>
  <c r="N147" i="1"/>
  <c r="L147" i="1"/>
  <c r="Q187" i="1"/>
  <c r="P187" i="1"/>
  <c r="O187" i="1"/>
  <c r="N187" i="1"/>
  <c r="M187" i="1"/>
  <c r="L187" i="1"/>
  <c r="T187" i="1" s="1"/>
  <c r="P190" i="1"/>
  <c r="O190" i="1"/>
  <c r="N190" i="1"/>
  <c r="M190" i="1"/>
  <c r="L190" i="1"/>
  <c r="S190" i="1"/>
  <c r="K190" i="1"/>
  <c r="T190" i="1" s="1"/>
  <c r="Q247" i="1"/>
  <c r="P247" i="1"/>
  <c r="O247" i="1"/>
  <c r="N247" i="1"/>
  <c r="M247" i="1"/>
  <c r="L247" i="1"/>
  <c r="T247" i="1" s="1"/>
  <c r="P790" i="1"/>
  <c r="O790" i="1"/>
  <c r="N790" i="1"/>
  <c r="M790" i="1"/>
  <c r="T790" i="1"/>
  <c r="L790" i="1"/>
  <c r="Q790" i="1"/>
  <c r="S790" i="1"/>
  <c r="R790" i="1"/>
  <c r="K790" i="1"/>
  <c r="P150" i="1"/>
  <c r="O150" i="1"/>
  <c r="N150" i="1"/>
  <c r="M150" i="1"/>
  <c r="L150" i="1"/>
  <c r="S150" i="1"/>
  <c r="K150" i="1"/>
  <c r="T150" i="1" s="1"/>
  <c r="S45" i="1"/>
  <c r="Q171" i="1"/>
  <c r="P171" i="1"/>
  <c r="O171" i="1"/>
  <c r="N171" i="1"/>
  <c r="M171" i="1"/>
  <c r="L171" i="1"/>
  <c r="T171" i="1" s="1"/>
  <c r="P174" i="1"/>
  <c r="O174" i="1"/>
  <c r="N174" i="1"/>
  <c r="M174" i="1"/>
  <c r="L174" i="1"/>
  <c r="S174" i="1"/>
  <c r="K174" i="1"/>
  <c r="T174" i="1" s="1"/>
  <c r="T222" i="1"/>
  <c r="Q231" i="1"/>
  <c r="P231" i="1"/>
  <c r="O231" i="1"/>
  <c r="N231" i="1"/>
  <c r="M231" i="1"/>
  <c r="T231" i="1"/>
  <c r="L231" i="1"/>
  <c r="P234" i="1"/>
  <c r="O234" i="1"/>
  <c r="N234" i="1"/>
  <c r="M234" i="1"/>
  <c r="L234" i="1"/>
  <c r="S234" i="1"/>
  <c r="K234" i="1"/>
  <c r="T234" i="1" s="1"/>
  <c r="Q265" i="1"/>
  <c r="P265" i="1"/>
  <c r="O265" i="1"/>
  <c r="N265" i="1"/>
  <c r="M265" i="1"/>
  <c r="L265" i="1"/>
  <c r="Q363" i="1"/>
  <c r="P363" i="1"/>
  <c r="O363" i="1"/>
  <c r="N363" i="1"/>
  <c r="M363" i="1"/>
  <c r="L363" i="1"/>
  <c r="S363" i="1"/>
  <c r="R363" i="1"/>
  <c r="K363" i="1"/>
  <c r="T363" i="1" s="1"/>
  <c r="R61" i="1"/>
  <c r="R88" i="1"/>
  <c r="R96" i="1"/>
  <c r="Q139" i="1"/>
  <c r="P139" i="1"/>
  <c r="O139" i="1"/>
  <c r="N139" i="1"/>
  <c r="L139" i="1"/>
  <c r="T139" i="1" s="1"/>
  <c r="T277" i="1"/>
  <c r="S37" i="1"/>
  <c r="K45" i="1"/>
  <c r="R48" i="1"/>
  <c r="S61" i="1"/>
  <c r="K69" i="1"/>
  <c r="S80" i="1"/>
  <c r="R83" i="1"/>
  <c r="S96" i="1"/>
  <c r="R99" i="1"/>
  <c r="R107" i="1"/>
  <c r="S112" i="1"/>
  <c r="S120" i="1"/>
  <c r="O36" i="1"/>
  <c r="L37" i="1"/>
  <c r="Q38" i="1"/>
  <c r="N39" i="1"/>
  <c r="K40" i="1"/>
  <c r="S40" i="1"/>
  <c r="P41" i="1"/>
  <c r="T41" i="1" s="1"/>
  <c r="M42" i="1"/>
  <c r="T42" i="1" s="1"/>
  <c r="R43" i="1"/>
  <c r="O44" i="1"/>
  <c r="L45" i="1"/>
  <c r="T45" i="1" s="1"/>
  <c r="Q46" i="1"/>
  <c r="N47" i="1"/>
  <c r="T47" i="1" s="1"/>
  <c r="K48" i="1"/>
  <c r="S48" i="1"/>
  <c r="P49" i="1"/>
  <c r="T49" i="1" s="1"/>
  <c r="M50" i="1"/>
  <c r="T50" i="1" s="1"/>
  <c r="R51" i="1"/>
  <c r="T51" i="1" s="1"/>
  <c r="O52" i="1"/>
  <c r="L53" i="1"/>
  <c r="Q54" i="1"/>
  <c r="N55" i="1"/>
  <c r="K56" i="1"/>
  <c r="S56" i="1"/>
  <c r="P57" i="1"/>
  <c r="M58" i="1"/>
  <c r="T58" i="1" s="1"/>
  <c r="R59" i="1"/>
  <c r="O60" i="1"/>
  <c r="L61" i="1"/>
  <c r="Q62" i="1"/>
  <c r="N63" i="1"/>
  <c r="T63" i="1" s="1"/>
  <c r="K64" i="1"/>
  <c r="T64" i="1" s="1"/>
  <c r="S64" i="1"/>
  <c r="P65" i="1"/>
  <c r="M66" i="1"/>
  <c r="T66" i="1" s="1"/>
  <c r="R67" i="1"/>
  <c r="O68" i="1"/>
  <c r="L69" i="1"/>
  <c r="Q70" i="1"/>
  <c r="N71" i="1"/>
  <c r="T71" i="1" s="1"/>
  <c r="Q73" i="1"/>
  <c r="N74" i="1"/>
  <c r="K75" i="1"/>
  <c r="S75" i="1"/>
  <c r="P76" i="1"/>
  <c r="T76" i="1" s="1"/>
  <c r="M77" i="1"/>
  <c r="T77" i="1" s="1"/>
  <c r="R78" i="1"/>
  <c r="T78" i="1" s="1"/>
  <c r="O79" i="1"/>
  <c r="L80" i="1"/>
  <c r="Q81" i="1"/>
  <c r="N82" i="1"/>
  <c r="T82" i="1" s="1"/>
  <c r="K83" i="1"/>
  <c r="S83" i="1"/>
  <c r="P84" i="1"/>
  <c r="T84" i="1" s="1"/>
  <c r="M85" i="1"/>
  <c r="T85" i="1" s="1"/>
  <c r="R86" i="1"/>
  <c r="O87" i="1"/>
  <c r="L88" i="1"/>
  <c r="Q89" i="1"/>
  <c r="N90" i="1"/>
  <c r="T90" i="1" s="1"/>
  <c r="K91" i="1"/>
  <c r="T91" i="1" s="1"/>
  <c r="S91" i="1"/>
  <c r="P92" i="1"/>
  <c r="T92" i="1" s="1"/>
  <c r="M93" i="1"/>
  <c r="T93" i="1" s="1"/>
  <c r="R94" i="1"/>
  <c r="O95" i="1"/>
  <c r="L96" i="1"/>
  <c r="Q97" i="1"/>
  <c r="N98" i="1"/>
  <c r="T98" i="1" s="1"/>
  <c r="K99" i="1"/>
  <c r="S99" i="1"/>
  <c r="P100" i="1"/>
  <c r="T100" i="1" s="1"/>
  <c r="M101" i="1"/>
  <c r="T101" i="1" s="1"/>
  <c r="R102" i="1"/>
  <c r="O103" i="1"/>
  <c r="L104" i="1"/>
  <c r="Q105" i="1"/>
  <c r="N106" i="1"/>
  <c r="T106" i="1" s="1"/>
  <c r="K107" i="1"/>
  <c r="S107" i="1"/>
  <c r="P108" i="1"/>
  <c r="M109" i="1"/>
  <c r="T109" i="1" s="1"/>
  <c r="R110" i="1"/>
  <c r="T110" i="1" s="1"/>
  <c r="O111" i="1"/>
  <c r="L112" i="1"/>
  <c r="Q113" i="1"/>
  <c r="N114" i="1"/>
  <c r="T114" i="1" s="1"/>
  <c r="K115" i="1"/>
  <c r="S115" i="1"/>
  <c r="P116" i="1"/>
  <c r="T116" i="1" s="1"/>
  <c r="M117" i="1"/>
  <c r="T117" i="1" s="1"/>
  <c r="R118" i="1"/>
  <c r="O119" i="1"/>
  <c r="L120" i="1"/>
  <c r="Q125" i="1"/>
  <c r="N131" i="1"/>
  <c r="L134" i="1"/>
  <c r="Q135" i="1"/>
  <c r="M139" i="1"/>
  <c r="P142" i="1"/>
  <c r="O142" i="1"/>
  <c r="N142" i="1"/>
  <c r="M142" i="1"/>
  <c r="S142" i="1"/>
  <c r="K142" i="1"/>
  <c r="R147" i="1"/>
  <c r="R150" i="1"/>
  <c r="K171" i="1"/>
  <c r="Q174" i="1"/>
  <c r="T186" i="1"/>
  <c r="S187" i="1"/>
  <c r="Q195" i="1"/>
  <c r="P195" i="1"/>
  <c r="O195" i="1"/>
  <c r="N195" i="1"/>
  <c r="M195" i="1"/>
  <c r="L195" i="1"/>
  <c r="T195" i="1" s="1"/>
  <c r="P198" i="1"/>
  <c r="O198" i="1"/>
  <c r="N198" i="1"/>
  <c r="M198" i="1"/>
  <c r="L198" i="1"/>
  <c r="S198" i="1"/>
  <c r="K198" i="1"/>
  <c r="T198" i="1" s="1"/>
  <c r="T210" i="1"/>
  <c r="T223" i="1"/>
  <c r="K231" i="1"/>
  <c r="Q234" i="1"/>
  <c r="S247" i="1"/>
  <c r="K265" i="1"/>
  <c r="T265" i="1" s="1"/>
  <c r="M268" i="1"/>
  <c r="S268" i="1"/>
  <c r="K268" i="1"/>
  <c r="R268" i="1"/>
  <c r="Q268" i="1"/>
  <c r="P268" i="1"/>
  <c r="O268" i="1"/>
  <c r="N268" i="1"/>
  <c r="L268" i="1"/>
  <c r="T448" i="1"/>
  <c r="T576" i="1"/>
  <c r="P706" i="1"/>
  <c r="O706" i="1"/>
  <c r="N706" i="1"/>
  <c r="M706" i="1"/>
  <c r="L706" i="1"/>
  <c r="S706" i="1"/>
  <c r="K706" i="1"/>
  <c r="T706" i="1" s="1"/>
  <c r="R706" i="1"/>
  <c r="Q706" i="1"/>
  <c r="K37" i="1"/>
  <c r="T37" i="1" s="1"/>
  <c r="S69" i="1"/>
  <c r="K96" i="1"/>
  <c r="K120" i="1"/>
  <c r="T120" i="1" s="1"/>
  <c r="P36" i="1"/>
  <c r="M37" i="1"/>
  <c r="R38" i="1"/>
  <c r="O39" i="1"/>
  <c r="L40" i="1"/>
  <c r="T40" i="1" s="1"/>
  <c r="N42" i="1"/>
  <c r="P44" i="1"/>
  <c r="M45" i="1"/>
  <c r="R46" i="1"/>
  <c r="O47" i="1"/>
  <c r="L48" i="1"/>
  <c r="T48" i="1"/>
  <c r="N50" i="1"/>
  <c r="S51" i="1"/>
  <c r="P52" i="1"/>
  <c r="M53" i="1"/>
  <c r="R54" i="1"/>
  <c r="O55" i="1"/>
  <c r="L56" i="1"/>
  <c r="T56" i="1"/>
  <c r="Q57" i="1"/>
  <c r="N58" i="1"/>
  <c r="K59" i="1"/>
  <c r="S59" i="1"/>
  <c r="P60" i="1"/>
  <c r="M61" i="1"/>
  <c r="T61" i="1" s="1"/>
  <c r="R62" i="1"/>
  <c r="O63" i="1"/>
  <c r="L64" i="1"/>
  <c r="Q65" i="1"/>
  <c r="N66" i="1"/>
  <c r="P68" i="1"/>
  <c r="M69" i="1"/>
  <c r="R70" i="1"/>
  <c r="R73" i="1"/>
  <c r="L75" i="1"/>
  <c r="N77" i="1"/>
  <c r="P79" i="1"/>
  <c r="M80" i="1"/>
  <c r="R81" i="1"/>
  <c r="L83" i="1"/>
  <c r="T83" i="1"/>
  <c r="N85" i="1"/>
  <c r="P87" i="1"/>
  <c r="M88" i="1"/>
  <c r="T88" i="1" s="1"/>
  <c r="R89" i="1"/>
  <c r="L91" i="1"/>
  <c r="N93" i="1"/>
  <c r="M96" i="1"/>
  <c r="T96" i="1" s="1"/>
  <c r="R97" i="1"/>
  <c r="L99" i="1"/>
  <c r="N101" i="1"/>
  <c r="P103" i="1"/>
  <c r="M104" i="1"/>
  <c r="R105" i="1"/>
  <c r="L107" i="1"/>
  <c r="T107" i="1" s="1"/>
  <c r="N109" i="1"/>
  <c r="M112" i="1"/>
  <c r="R113" i="1"/>
  <c r="L115" i="1"/>
  <c r="N117" i="1"/>
  <c r="M120" i="1"/>
  <c r="S121" i="1"/>
  <c r="R121" i="1"/>
  <c r="N123" i="1"/>
  <c r="M123" i="1"/>
  <c r="L123" i="1"/>
  <c r="Q123" i="1"/>
  <c r="R125" i="1"/>
  <c r="R131" i="1"/>
  <c r="M134" i="1"/>
  <c r="R135" i="1"/>
  <c r="R139" i="1"/>
  <c r="S147" i="1"/>
  <c r="T147" i="1" s="1"/>
  <c r="Q155" i="1"/>
  <c r="P155" i="1"/>
  <c r="O155" i="1"/>
  <c r="N155" i="1"/>
  <c r="M155" i="1"/>
  <c r="L155" i="1"/>
  <c r="P158" i="1"/>
  <c r="O158" i="1"/>
  <c r="N158" i="1"/>
  <c r="M158" i="1"/>
  <c r="L158" i="1"/>
  <c r="S158" i="1"/>
  <c r="K158" i="1"/>
  <c r="T158" i="1" s="1"/>
  <c r="R171" i="1"/>
  <c r="R174" i="1"/>
  <c r="T211" i="1"/>
  <c r="T224" i="1"/>
  <c r="R231" i="1"/>
  <c r="R234" i="1"/>
  <c r="T248" i="1"/>
  <c r="R265" i="1"/>
  <c r="T324" i="1"/>
  <c r="R37" i="1"/>
  <c r="R53" i="1"/>
  <c r="R69" i="1"/>
  <c r="R104" i="1"/>
  <c r="T795" i="1"/>
  <c r="K53" i="1"/>
  <c r="T53" i="1" s="1"/>
  <c r="R56" i="1"/>
  <c r="K80" i="1"/>
  <c r="T80" i="1" s="1"/>
  <c r="S88" i="1"/>
  <c r="R91" i="1"/>
  <c r="S104" i="1"/>
  <c r="K112" i="1"/>
  <c r="T112" i="1" s="1"/>
  <c r="R115" i="1"/>
  <c r="Q150" i="1"/>
  <c r="Q36" i="1"/>
  <c r="N37" i="1"/>
  <c r="K38" i="1"/>
  <c r="S38" i="1"/>
  <c r="P39" i="1"/>
  <c r="M40" i="1"/>
  <c r="O42" i="1"/>
  <c r="L43" i="1"/>
  <c r="T43" i="1" s="1"/>
  <c r="Q44" i="1"/>
  <c r="N45" i="1"/>
  <c r="K46" i="1"/>
  <c r="S46" i="1"/>
  <c r="P47" i="1"/>
  <c r="M48" i="1"/>
  <c r="R49" i="1"/>
  <c r="O50" i="1"/>
  <c r="Q52" i="1"/>
  <c r="N53" i="1"/>
  <c r="K54" i="1"/>
  <c r="S54" i="1"/>
  <c r="P55" i="1"/>
  <c r="M56" i="1"/>
  <c r="R57" i="1"/>
  <c r="O58" i="1"/>
  <c r="L59" i="1"/>
  <c r="T59" i="1"/>
  <c r="Q60" i="1"/>
  <c r="N61" i="1"/>
  <c r="K62" i="1"/>
  <c r="S62" i="1"/>
  <c r="P63" i="1"/>
  <c r="M64" i="1"/>
  <c r="R65" i="1"/>
  <c r="O66" i="1"/>
  <c r="T67" i="1"/>
  <c r="Q68" i="1"/>
  <c r="N69" i="1"/>
  <c r="T69" i="1" s="1"/>
  <c r="K70" i="1"/>
  <c r="S70" i="1"/>
  <c r="P71" i="1"/>
  <c r="K73" i="1"/>
  <c r="S73" i="1"/>
  <c r="P74" i="1"/>
  <c r="M75" i="1"/>
  <c r="T75" i="1" s="1"/>
  <c r="O77" i="1"/>
  <c r="L78" i="1"/>
  <c r="Q79" i="1"/>
  <c r="N80" i="1"/>
  <c r="K81" i="1"/>
  <c r="S81" i="1"/>
  <c r="P82" i="1"/>
  <c r="M83" i="1"/>
  <c r="R84" i="1"/>
  <c r="O85" i="1"/>
  <c r="L86" i="1"/>
  <c r="T86" i="1" s="1"/>
  <c r="Q87" i="1"/>
  <c r="N88" i="1"/>
  <c r="K89" i="1"/>
  <c r="S89" i="1"/>
  <c r="P90" i="1"/>
  <c r="M91" i="1"/>
  <c r="R92" i="1"/>
  <c r="O93" i="1"/>
  <c r="L94" i="1"/>
  <c r="T94" i="1" s="1"/>
  <c r="Q95" i="1"/>
  <c r="N96" i="1"/>
  <c r="K97" i="1"/>
  <c r="S97" i="1"/>
  <c r="P98" i="1"/>
  <c r="M99" i="1"/>
  <c r="T99" i="1" s="1"/>
  <c r="R100" i="1"/>
  <c r="O101" i="1"/>
  <c r="L102" i="1"/>
  <c r="T102" i="1" s="1"/>
  <c r="Q103" i="1"/>
  <c r="N104" i="1"/>
  <c r="K105" i="1"/>
  <c r="T105" i="1" s="1"/>
  <c r="S105" i="1"/>
  <c r="P106" i="1"/>
  <c r="M107" i="1"/>
  <c r="R108" i="1"/>
  <c r="O109" i="1"/>
  <c r="L110" i="1"/>
  <c r="Q111" i="1"/>
  <c r="N112" i="1"/>
  <c r="K113" i="1"/>
  <c r="S113" i="1"/>
  <c r="P114" i="1"/>
  <c r="M115" i="1"/>
  <c r="T115" i="1" s="1"/>
  <c r="R116" i="1"/>
  <c r="O117" i="1"/>
  <c r="L118" i="1"/>
  <c r="T118" i="1" s="1"/>
  <c r="Q119" i="1"/>
  <c r="N120" i="1"/>
  <c r="K121" i="1"/>
  <c r="T121" i="1" s="1"/>
  <c r="Q122" i="1"/>
  <c r="P122" i="1"/>
  <c r="L122" i="1"/>
  <c r="T122" i="1" s="1"/>
  <c r="K123" i="1"/>
  <c r="T123" i="1" s="1"/>
  <c r="S131" i="1"/>
  <c r="Q134" i="1"/>
  <c r="S139" i="1"/>
  <c r="Q142" i="1"/>
  <c r="K155" i="1"/>
  <c r="T155" i="1" s="1"/>
  <c r="Q158" i="1"/>
  <c r="S171" i="1"/>
  <c r="Q179" i="1"/>
  <c r="P179" i="1"/>
  <c r="O179" i="1"/>
  <c r="N179" i="1"/>
  <c r="M179" i="1"/>
  <c r="T179" i="1"/>
  <c r="L179" i="1"/>
  <c r="P182" i="1"/>
  <c r="O182" i="1"/>
  <c r="N182" i="1"/>
  <c r="M182" i="1"/>
  <c r="L182" i="1"/>
  <c r="T182" i="1" s="1"/>
  <c r="S182" i="1"/>
  <c r="K182" i="1"/>
  <c r="R195" i="1"/>
  <c r="R198" i="1"/>
  <c r="T212" i="1"/>
  <c r="T218" i="1"/>
  <c r="S231" i="1"/>
  <c r="Q239" i="1"/>
  <c r="T239" i="1" s="1"/>
  <c r="P239" i="1"/>
  <c r="O239" i="1"/>
  <c r="N239" i="1"/>
  <c r="M239" i="1"/>
  <c r="L239" i="1"/>
  <c r="P242" i="1"/>
  <c r="O242" i="1"/>
  <c r="N242" i="1"/>
  <c r="M242" i="1"/>
  <c r="L242" i="1"/>
  <c r="S242" i="1"/>
  <c r="K242" i="1"/>
  <c r="T242" i="1" s="1"/>
  <c r="T249" i="1"/>
  <c r="T264" i="1"/>
  <c r="S265" i="1"/>
  <c r="R36" i="1"/>
  <c r="O37" i="1"/>
  <c r="N40" i="1"/>
  <c r="P42" i="1"/>
  <c r="R44" i="1"/>
  <c r="O45" i="1"/>
  <c r="T46" i="1"/>
  <c r="N48" i="1"/>
  <c r="P50" i="1"/>
  <c r="R52" i="1"/>
  <c r="O53" i="1"/>
  <c r="T54" i="1"/>
  <c r="Q55" i="1"/>
  <c r="N56" i="1"/>
  <c r="S57" i="1"/>
  <c r="P58" i="1"/>
  <c r="R60" i="1"/>
  <c r="O61" i="1"/>
  <c r="T62" i="1"/>
  <c r="N64" i="1"/>
  <c r="P66" i="1"/>
  <c r="R68" i="1"/>
  <c r="O69" i="1"/>
  <c r="N75" i="1"/>
  <c r="P77" i="1"/>
  <c r="R79" i="1"/>
  <c r="O80" i="1"/>
  <c r="L81" i="1"/>
  <c r="T81" i="1"/>
  <c r="N83" i="1"/>
  <c r="P85" i="1"/>
  <c r="R87" i="1"/>
  <c r="O88" i="1"/>
  <c r="L89" i="1"/>
  <c r="T89" i="1"/>
  <c r="N91" i="1"/>
  <c r="P93" i="1"/>
  <c r="R95" i="1"/>
  <c r="O96" i="1"/>
  <c r="L97" i="1"/>
  <c r="T97" i="1" s="1"/>
  <c r="N99" i="1"/>
  <c r="P101" i="1"/>
  <c r="R103" i="1"/>
  <c r="O104" i="1"/>
  <c r="L105" i="1"/>
  <c r="N107" i="1"/>
  <c r="P109" i="1"/>
  <c r="R111" i="1"/>
  <c r="O112" i="1"/>
  <c r="L113" i="1"/>
  <c r="T113" i="1"/>
  <c r="N115" i="1"/>
  <c r="P117" i="1"/>
  <c r="R119" i="1"/>
  <c r="O120" i="1"/>
  <c r="L121" i="1"/>
  <c r="O123" i="1"/>
  <c r="T126" i="1"/>
  <c r="N132" i="1"/>
  <c r="M132" i="1"/>
  <c r="L132" i="1"/>
  <c r="Q132" i="1"/>
  <c r="N140" i="1"/>
  <c r="M140" i="1"/>
  <c r="L140" i="1"/>
  <c r="T140" i="1" s="1"/>
  <c r="S140" i="1"/>
  <c r="K140" i="1"/>
  <c r="Q140" i="1"/>
  <c r="Q203" i="1"/>
  <c r="P203" i="1"/>
  <c r="O203" i="1"/>
  <c r="N203" i="1"/>
  <c r="M203" i="1"/>
  <c r="L203" i="1"/>
  <c r="Q703" i="1"/>
  <c r="P703" i="1"/>
  <c r="O703" i="1"/>
  <c r="N703" i="1"/>
  <c r="M703" i="1"/>
  <c r="L703" i="1"/>
  <c r="S703" i="1"/>
  <c r="R703" i="1"/>
  <c r="K703" i="1"/>
  <c r="T703" i="1" s="1"/>
  <c r="R112" i="1"/>
  <c r="S53" i="1"/>
  <c r="K104" i="1"/>
  <c r="T104" i="1" s="1"/>
  <c r="P134" i="1"/>
  <c r="O134" i="1"/>
  <c r="N134" i="1"/>
  <c r="T134" i="1" s="1"/>
  <c r="S134" i="1"/>
  <c r="K134" i="1"/>
  <c r="K36" i="1"/>
  <c r="T36" i="1" s="1"/>
  <c r="K44" i="1"/>
  <c r="K52" i="1"/>
  <c r="T52" i="1" s="1"/>
  <c r="L57" i="1"/>
  <c r="T57" i="1" s="1"/>
  <c r="K60" i="1"/>
  <c r="T60" i="1" s="1"/>
  <c r="L65" i="1"/>
  <c r="T65" i="1" s="1"/>
  <c r="K68" i="1"/>
  <c r="T68" i="1" s="1"/>
  <c r="K79" i="1"/>
  <c r="K87" i="1"/>
  <c r="T87" i="1" s="1"/>
  <c r="K95" i="1"/>
  <c r="T95" i="1" s="1"/>
  <c r="K103" i="1"/>
  <c r="T103" i="1" s="1"/>
  <c r="L108" i="1"/>
  <c r="T108" i="1" s="1"/>
  <c r="K111" i="1"/>
  <c r="K119" i="1"/>
  <c r="T119" i="1" s="1"/>
  <c r="M121" i="1"/>
  <c r="P123" i="1"/>
  <c r="T127" i="1"/>
  <c r="K132" i="1"/>
  <c r="T132" i="1" s="1"/>
  <c r="O140" i="1"/>
  <c r="S155" i="1"/>
  <c r="Q163" i="1"/>
  <c r="P163" i="1"/>
  <c r="O163" i="1"/>
  <c r="N163" i="1"/>
  <c r="M163" i="1"/>
  <c r="L163" i="1"/>
  <c r="T163" i="1" s="1"/>
  <c r="P166" i="1"/>
  <c r="O166" i="1"/>
  <c r="N166" i="1"/>
  <c r="M166" i="1"/>
  <c r="L166" i="1"/>
  <c r="S166" i="1"/>
  <c r="K166" i="1"/>
  <c r="T166" i="1" s="1"/>
  <c r="T193" i="1"/>
  <c r="K203" i="1"/>
  <c r="T203" i="1" s="1"/>
  <c r="T207" i="1"/>
  <c r="T220" i="1"/>
  <c r="P226" i="1"/>
  <c r="O226" i="1"/>
  <c r="N226" i="1"/>
  <c r="M226" i="1"/>
  <c r="T226" i="1"/>
  <c r="L226" i="1"/>
  <c r="S226" i="1"/>
  <c r="K226" i="1"/>
  <c r="Q257" i="1"/>
  <c r="P257" i="1"/>
  <c r="O257" i="1"/>
  <c r="N257" i="1"/>
  <c r="M257" i="1"/>
  <c r="L257" i="1"/>
  <c r="T257" i="1" s="1"/>
  <c r="P260" i="1"/>
  <c r="O260" i="1"/>
  <c r="N260" i="1"/>
  <c r="M260" i="1"/>
  <c r="L260" i="1"/>
  <c r="T260" i="1" s="1"/>
  <c r="S260" i="1"/>
  <c r="K260" i="1"/>
  <c r="Q355" i="1"/>
  <c r="P355" i="1"/>
  <c r="O355" i="1"/>
  <c r="N355" i="1"/>
  <c r="M355" i="1"/>
  <c r="L355" i="1"/>
  <c r="S355" i="1"/>
  <c r="R355" i="1"/>
  <c r="K355" i="1"/>
  <c r="T355" i="1" s="1"/>
  <c r="T459" i="1"/>
  <c r="T587" i="1"/>
  <c r="T658" i="1"/>
  <c r="N124" i="1"/>
  <c r="R129" i="1"/>
  <c r="T129" i="1" s="1"/>
  <c r="O130" i="1"/>
  <c r="N133" i="1"/>
  <c r="M136" i="1"/>
  <c r="T136" i="1" s="1"/>
  <c r="R137" i="1"/>
  <c r="T137" i="1" s="1"/>
  <c r="O138" i="1"/>
  <c r="N141" i="1"/>
  <c r="T141" i="1" s="1"/>
  <c r="P143" i="1"/>
  <c r="M144" i="1"/>
  <c r="R145" i="1"/>
  <c r="T145" i="1" s="1"/>
  <c r="O146" i="1"/>
  <c r="Q148" i="1"/>
  <c r="N149" i="1"/>
  <c r="T149" i="1" s="1"/>
  <c r="P151" i="1"/>
  <c r="M152" i="1"/>
  <c r="R153" i="1"/>
  <c r="T153" i="1" s="1"/>
  <c r="O154" i="1"/>
  <c r="Q156" i="1"/>
  <c r="N157" i="1"/>
  <c r="P159" i="1"/>
  <c r="M160" i="1"/>
  <c r="R161" i="1"/>
  <c r="T161" i="1" s="1"/>
  <c r="O162" i="1"/>
  <c r="Q164" i="1"/>
  <c r="N165" i="1"/>
  <c r="P167" i="1"/>
  <c r="M168" i="1"/>
  <c r="T168" i="1" s="1"/>
  <c r="R169" i="1"/>
  <c r="T169" i="1" s="1"/>
  <c r="O170" i="1"/>
  <c r="Q172" i="1"/>
  <c r="N173" i="1"/>
  <c r="T173" i="1" s="1"/>
  <c r="P175" i="1"/>
  <c r="M176" i="1"/>
  <c r="T176" i="1" s="1"/>
  <c r="R177" i="1"/>
  <c r="T177" i="1" s="1"/>
  <c r="O178" i="1"/>
  <c r="Q180" i="1"/>
  <c r="N181" i="1"/>
  <c r="T181" i="1" s="1"/>
  <c r="P183" i="1"/>
  <c r="M184" i="1"/>
  <c r="R185" i="1"/>
  <c r="T185" i="1" s="1"/>
  <c r="O186" i="1"/>
  <c r="Q188" i="1"/>
  <c r="N189" i="1"/>
  <c r="T189" i="1" s="1"/>
  <c r="P191" i="1"/>
  <c r="M192" i="1"/>
  <c r="T192" i="1" s="1"/>
  <c r="R193" i="1"/>
  <c r="O194" i="1"/>
  <c r="Q196" i="1"/>
  <c r="N197" i="1"/>
  <c r="T197" i="1" s="1"/>
  <c r="P199" i="1"/>
  <c r="M200" i="1"/>
  <c r="R201" i="1"/>
  <c r="T201" i="1" s="1"/>
  <c r="O202" i="1"/>
  <c r="Q204" i="1"/>
  <c r="N205" i="1"/>
  <c r="T205" i="1" s="1"/>
  <c r="P227" i="1"/>
  <c r="M228" i="1"/>
  <c r="T228" i="1" s="1"/>
  <c r="R229" i="1"/>
  <c r="T229" i="1" s="1"/>
  <c r="O230" i="1"/>
  <c r="Q232" i="1"/>
  <c r="N233" i="1"/>
  <c r="T233" i="1" s="1"/>
  <c r="P235" i="1"/>
  <c r="M236" i="1"/>
  <c r="R237" i="1"/>
  <c r="T237" i="1" s="1"/>
  <c r="O238" i="1"/>
  <c r="Q240" i="1"/>
  <c r="N241" i="1"/>
  <c r="T241" i="1" s="1"/>
  <c r="P243" i="1"/>
  <c r="M244" i="1"/>
  <c r="R245" i="1"/>
  <c r="T245" i="1" s="1"/>
  <c r="O246" i="1"/>
  <c r="M254" i="1"/>
  <c r="R255" i="1"/>
  <c r="T255" i="1" s="1"/>
  <c r="O256" i="1"/>
  <c r="Q258" i="1"/>
  <c r="N259" i="1"/>
  <c r="T259" i="1" s="1"/>
  <c r="P261" i="1"/>
  <c r="M262" i="1"/>
  <c r="T262" i="1" s="1"/>
  <c r="R263" i="1"/>
  <c r="T263" i="1" s="1"/>
  <c r="O264" i="1"/>
  <c r="Q266" i="1"/>
  <c r="O270" i="1"/>
  <c r="M270" i="1"/>
  <c r="T270" i="1" s="1"/>
  <c r="T294" i="1"/>
  <c r="T301" i="1"/>
  <c r="T307" i="1"/>
  <c r="T342" i="1"/>
  <c r="T348" i="1"/>
  <c r="T388" i="1"/>
  <c r="T404" i="1"/>
  <c r="T410" i="1"/>
  <c r="T436" i="1"/>
  <c r="T442" i="1"/>
  <c r="T461" i="1"/>
  <c r="T468" i="1"/>
  <c r="T474" i="1"/>
  <c r="T493" i="1"/>
  <c r="T500" i="1"/>
  <c r="T506" i="1"/>
  <c r="T513" i="1"/>
  <c r="T532" i="1"/>
  <c r="T557" i="1"/>
  <c r="T558" i="1"/>
  <c r="T564" i="1"/>
  <c r="T589" i="1"/>
  <c r="T590" i="1"/>
  <c r="T596" i="1"/>
  <c r="T618" i="1"/>
  <c r="T631" i="1"/>
  <c r="T646" i="1"/>
  <c r="T659" i="1"/>
  <c r="Q678" i="1"/>
  <c r="P678" i="1"/>
  <c r="O678" i="1"/>
  <c r="N678" i="1"/>
  <c r="M678" i="1"/>
  <c r="L678" i="1"/>
  <c r="T678" i="1" s="1"/>
  <c r="P681" i="1"/>
  <c r="O681" i="1"/>
  <c r="N681" i="1"/>
  <c r="M681" i="1"/>
  <c r="T681" i="1"/>
  <c r="L681" i="1"/>
  <c r="S681" i="1"/>
  <c r="K681" i="1"/>
  <c r="O718" i="1"/>
  <c r="N718" i="1"/>
  <c r="M718" i="1"/>
  <c r="T718" i="1"/>
  <c r="L718" i="1"/>
  <c r="S718" i="1"/>
  <c r="K718" i="1"/>
  <c r="P718" i="1"/>
  <c r="R718" i="1"/>
  <c r="Q718" i="1"/>
  <c r="T785" i="1"/>
  <c r="R148" i="1"/>
  <c r="R156" i="1"/>
  <c r="R164" i="1"/>
  <c r="R172" i="1"/>
  <c r="R180" i="1"/>
  <c r="R188" i="1"/>
  <c r="R196" i="1"/>
  <c r="R204" i="1"/>
  <c r="R232" i="1"/>
  <c r="R240" i="1"/>
  <c r="R258" i="1"/>
  <c r="R266" i="1"/>
  <c r="M276" i="1"/>
  <c r="L276" i="1"/>
  <c r="S276" i="1"/>
  <c r="K276" i="1"/>
  <c r="Q276" i="1"/>
  <c r="P276" i="1"/>
  <c r="T314" i="1"/>
  <c r="T376" i="1"/>
  <c r="T417" i="1"/>
  <c r="T449" i="1"/>
  <c r="T481" i="1"/>
  <c r="T545" i="1"/>
  <c r="T577" i="1"/>
  <c r="T597" i="1"/>
  <c r="T647" i="1"/>
  <c r="T684" i="1"/>
  <c r="O751" i="1"/>
  <c r="N751" i="1"/>
  <c r="M751" i="1"/>
  <c r="L751" i="1"/>
  <c r="S751" i="1"/>
  <c r="K751" i="1"/>
  <c r="T751" i="1" s="1"/>
  <c r="P751" i="1"/>
  <c r="R751" i="1"/>
  <c r="Q751" i="1"/>
  <c r="R143" i="1"/>
  <c r="K148" i="1"/>
  <c r="S148" i="1"/>
  <c r="R151" i="1"/>
  <c r="K156" i="1"/>
  <c r="S156" i="1"/>
  <c r="R159" i="1"/>
  <c r="K164" i="1"/>
  <c r="S164" i="1"/>
  <c r="R167" i="1"/>
  <c r="K172" i="1"/>
  <c r="S172" i="1"/>
  <c r="R175" i="1"/>
  <c r="K180" i="1"/>
  <c r="S180" i="1"/>
  <c r="R183" i="1"/>
  <c r="K188" i="1"/>
  <c r="S188" i="1"/>
  <c r="R191" i="1"/>
  <c r="K196" i="1"/>
  <c r="T196" i="1" s="1"/>
  <c r="S196" i="1"/>
  <c r="R199" i="1"/>
  <c r="K204" i="1"/>
  <c r="S204" i="1"/>
  <c r="R227" i="1"/>
  <c r="K232" i="1"/>
  <c r="S232" i="1"/>
  <c r="R235" i="1"/>
  <c r="K240" i="1"/>
  <c r="S240" i="1"/>
  <c r="R243" i="1"/>
  <c r="K258" i="1"/>
  <c r="S258" i="1"/>
  <c r="R261" i="1"/>
  <c r="K266" i="1"/>
  <c r="S266" i="1"/>
  <c r="Q272" i="1"/>
  <c r="O272" i="1"/>
  <c r="P275" i="1"/>
  <c r="O275" i="1"/>
  <c r="N275" i="1"/>
  <c r="S275" i="1"/>
  <c r="N276" i="1"/>
  <c r="T276" i="1" s="1"/>
  <c r="T302" i="1"/>
  <c r="T309" i="1"/>
  <c r="T322" i="1"/>
  <c r="T343" i="1"/>
  <c r="P350" i="1"/>
  <c r="O350" i="1"/>
  <c r="N350" i="1"/>
  <c r="M350" i="1"/>
  <c r="L350" i="1"/>
  <c r="S350" i="1"/>
  <c r="K350" i="1"/>
  <c r="T350" i="1" s="1"/>
  <c r="T405" i="1"/>
  <c r="T412" i="1"/>
  <c r="T425" i="1"/>
  <c r="T437" i="1"/>
  <c r="T444" i="1"/>
  <c r="T469" i="1"/>
  <c r="T476" i="1"/>
  <c r="T501" i="1"/>
  <c r="T508" i="1"/>
  <c r="T533" i="1"/>
  <c r="T540" i="1"/>
  <c r="T565" i="1"/>
  <c r="T566" i="1"/>
  <c r="T572" i="1"/>
  <c r="T598" i="1"/>
  <c r="T604" i="1"/>
  <c r="T626" i="1"/>
  <c r="T648" i="1"/>
  <c r="T654" i="1"/>
  <c r="T676" i="1"/>
  <c r="Q694" i="1"/>
  <c r="P694" i="1"/>
  <c r="O694" i="1"/>
  <c r="N694" i="1"/>
  <c r="M694" i="1"/>
  <c r="L694" i="1"/>
  <c r="T694" i="1" s="1"/>
  <c r="P698" i="1"/>
  <c r="O698" i="1"/>
  <c r="N698" i="1"/>
  <c r="M698" i="1"/>
  <c r="L698" i="1"/>
  <c r="S698" i="1"/>
  <c r="K698" i="1"/>
  <c r="T698" i="1" s="1"/>
  <c r="I1354" i="1"/>
  <c r="I1275" i="1"/>
  <c r="I1188" i="1"/>
  <c r="P859" i="1"/>
  <c r="O859" i="1"/>
  <c r="N859" i="1"/>
  <c r="M859" i="1"/>
  <c r="T859" i="1"/>
  <c r="L859" i="1"/>
  <c r="Q859" i="1"/>
  <c r="S859" i="1"/>
  <c r="R859" i="1"/>
  <c r="K859" i="1"/>
  <c r="Q124" i="1"/>
  <c r="R130" i="1"/>
  <c r="Q133" i="1"/>
  <c r="P136" i="1"/>
  <c r="R138" i="1"/>
  <c r="K143" i="1"/>
  <c r="S143" i="1"/>
  <c r="P144" i="1"/>
  <c r="R146" i="1"/>
  <c r="L148" i="1"/>
  <c r="T148" i="1"/>
  <c r="K151" i="1"/>
  <c r="S151" i="1"/>
  <c r="P152" i="1"/>
  <c r="R154" i="1"/>
  <c r="L156" i="1"/>
  <c r="K159" i="1"/>
  <c r="S159" i="1"/>
  <c r="T159" i="1" s="1"/>
  <c r="P160" i="1"/>
  <c r="R162" i="1"/>
  <c r="L164" i="1"/>
  <c r="T164" i="1" s="1"/>
  <c r="K167" i="1"/>
  <c r="S167" i="1"/>
  <c r="P168" i="1"/>
  <c r="R170" i="1"/>
  <c r="L172" i="1"/>
  <c r="T172" i="1" s="1"/>
  <c r="K175" i="1"/>
  <c r="S175" i="1"/>
  <c r="P176" i="1"/>
  <c r="R178" i="1"/>
  <c r="L180" i="1"/>
  <c r="T180" i="1"/>
  <c r="K183" i="1"/>
  <c r="S183" i="1"/>
  <c r="P184" i="1"/>
  <c r="R186" i="1"/>
  <c r="L188" i="1"/>
  <c r="K191" i="1"/>
  <c r="S191" i="1"/>
  <c r="T191" i="1" s="1"/>
  <c r="P192" i="1"/>
  <c r="R194" i="1"/>
  <c r="L196" i="1"/>
  <c r="K199" i="1"/>
  <c r="S199" i="1"/>
  <c r="P200" i="1"/>
  <c r="R202" i="1"/>
  <c r="L204" i="1"/>
  <c r="T204" i="1" s="1"/>
  <c r="K227" i="1"/>
  <c r="S227" i="1"/>
  <c r="P228" i="1"/>
  <c r="R230" i="1"/>
  <c r="L232" i="1"/>
  <c r="T232" i="1"/>
  <c r="K235" i="1"/>
  <c r="S235" i="1"/>
  <c r="P236" i="1"/>
  <c r="R238" i="1"/>
  <c r="L240" i="1"/>
  <c r="K243" i="1"/>
  <c r="S243" i="1"/>
  <c r="T243" i="1" s="1"/>
  <c r="P244" i="1"/>
  <c r="R246" i="1"/>
  <c r="P254" i="1"/>
  <c r="R256" i="1"/>
  <c r="L258" i="1"/>
  <c r="K261" i="1"/>
  <c r="S261" i="1"/>
  <c r="P262" i="1"/>
  <c r="R264" i="1"/>
  <c r="L266" i="1"/>
  <c r="K272" i="1"/>
  <c r="T272" i="1" s="1"/>
  <c r="N273" i="1"/>
  <c r="L273" i="1"/>
  <c r="S274" i="1"/>
  <c r="K274" i="1"/>
  <c r="R274" i="1"/>
  <c r="Q274" i="1"/>
  <c r="K275" i="1"/>
  <c r="T275" i="1" s="1"/>
  <c r="O276" i="1"/>
  <c r="P283" i="1"/>
  <c r="O283" i="1"/>
  <c r="N283" i="1"/>
  <c r="M283" i="1"/>
  <c r="L283" i="1"/>
  <c r="S283" i="1"/>
  <c r="K283" i="1"/>
  <c r="T283" i="1" s="1"/>
  <c r="T290" i="1"/>
  <c r="T297" i="1"/>
  <c r="T303" i="1"/>
  <c r="T338" i="1"/>
  <c r="T344" i="1"/>
  <c r="Q350" i="1"/>
  <c r="T384" i="1"/>
  <c r="T391" i="1"/>
  <c r="T406" i="1"/>
  <c r="T432" i="1"/>
  <c r="T438" i="1"/>
  <c r="T445" i="1"/>
  <c r="T457" i="1"/>
  <c r="T464" i="1"/>
  <c r="T470" i="1"/>
  <c r="T489" i="1"/>
  <c r="T496" i="1"/>
  <c r="T502" i="1"/>
  <c r="T509" i="1"/>
  <c r="T521" i="1"/>
  <c r="T534" i="1"/>
  <c r="T553" i="1"/>
  <c r="T554" i="1"/>
  <c r="T585" i="1"/>
  <c r="T586" i="1"/>
  <c r="T605" i="1"/>
  <c r="T627" i="1"/>
  <c r="T655" i="1"/>
  <c r="T701" i="1"/>
  <c r="P714" i="1"/>
  <c r="O714" i="1"/>
  <c r="N714" i="1"/>
  <c r="M714" i="1"/>
  <c r="L714" i="1"/>
  <c r="Q714" i="1"/>
  <c r="S714" i="1"/>
  <c r="R714" i="1"/>
  <c r="K714" i="1"/>
  <c r="T714" i="1" s="1"/>
  <c r="R124" i="1"/>
  <c r="K130" i="1"/>
  <c r="T130" i="1" s="1"/>
  <c r="S130" i="1"/>
  <c r="R133" i="1"/>
  <c r="Q136" i="1"/>
  <c r="K138" i="1"/>
  <c r="T138" i="1" s="1"/>
  <c r="S138" i="1"/>
  <c r="L143" i="1"/>
  <c r="T143" i="1" s="1"/>
  <c r="Q144" i="1"/>
  <c r="K146" i="1"/>
  <c r="T146" i="1" s="1"/>
  <c r="S146" i="1"/>
  <c r="M148" i="1"/>
  <c r="L151" i="1"/>
  <c r="T151" i="1" s="1"/>
  <c r="Q152" i="1"/>
  <c r="K154" i="1"/>
  <c r="T154" i="1" s="1"/>
  <c r="S154" i="1"/>
  <c r="M156" i="1"/>
  <c r="T156" i="1" s="1"/>
  <c r="L159" i="1"/>
  <c r="Q160" i="1"/>
  <c r="K162" i="1"/>
  <c r="T162" i="1" s="1"/>
  <c r="S162" i="1"/>
  <c r="M164" i="1"/>
  <c r="L167" i="1"/>
  <c r="T167" i="1"/>
  <c r="Q168" i="1"/>
  <c r="K170" i="1"/>
  <c r="T170" i="1" s="1"/>
  <c r="S170" i="1"/>
  <c r="M172" i="1"/>
  <c r="L175" i="1"/>
  <c r="T175" i="1" s="1"/>
  <c r="Q176" i="1"/>
  <c r="K178" i="1"/>
  <c r="T178" i="1" s="1"/>
  <c r="S178" i="1"/>
  <c r="M180" i="1"/>
  <c r="L183" i="1"/>
  <c r="T183" i="1" s="1"/>
  <c r="Q184" i="1"/>
  <c r="K186" i="1"/>
  <c r="S186" i="1"/>
  <c r="M188" i="1"/>
  <c r="T188" i="1" s="1"/>
  <c r="L191" i="1"/>
  <c r="Q192" i="1"/>
  <c r="K194" i="1"/>
  <c r="T194" i="1" s="1"/>
  <c r="S194" i="1"/>
  <c r="M196" i="1"/>
  <c r="L199" i="1"/>
  <c r="T199" i="1"/>
  <c r="Q200" i="1"/>
  <c r="K202" i="1"/>
  <c r="T202" i="1" s="1"/>
  <c r="S202" i="1"/>
  <c r="M204" i="1"/>
  <c r="L227" i="1"/>
  <c r="T227" i="1" s="1"/>
  <c r="Q228" i="1"/>
  <c r="K230" i="1"/>
  <c r="T230" i="1" s="1"/>
  <c r="S230" i="1"/>
  <c r="M232" i="1"/>
  <c r="L235" i="1"/>
  <c r="T235" i="1" s="1"/>
  <c r="Q236" i="1"/>
  <c r="K238" i="1"/>
  <c r="T238" i="1" s="1"/>
  <c r="S238" i="1"/>
  <c r="M240" i="1"/>
  <c r="T240" i="1" s="1"/>
  <c r="L243" i="1"/>
  <c r="Q244" i="1"/>
  <c r="K246" i="1"/>
  <c r="T246" i="1" s="1"/>
  <c r="S246" i="1"/>
  <c r="Q254" i="1"/>
  <c r="K256" i="1"/>
  <c r="T256" i="1" s="1"/>
  <c r="S256" i="1"/>
  <c r="M258" i="1"/>
  <c r="T258" i="1" s="1"/>
  <c r="L261" i="1"/>
  <c r="T261" i="1"/>
  <c r="Q262" i="1"/>
  <c r="K264" i="1"/>
  <c r="S264" i="1"/>
  <c r="M266" i="1"/>
  <c r="T266" i="1" s="1"/>
  <c r="P270" i="1"/>
  <c r="L272" i="1"/>
  <c r="K273" i="1"/>
  <c r="T273" i="1" s="1"/>
  <c r="L274" i="1"/>
  <c r="L275" i="1"/>
  <c r="R276" i="1"/>
  <c r="Q280" i="1"/>
  <c r="P280" i="1"/>
  <c r="O280" i="1"/>
  <c r="N280" i="1"/>
  <c r="M280" i="1"/>
  <c r="L280" i="1"/>
  <c r="T280" i="1" s="1"/>
  <c r="Q283" i="1"/>
  <c r="T291" i="1"/>
  <c r="T310" i="1"/>
  <c r="T317" i="1"/>
  <c r="T323" i="1"/>
  <c r="R350" i="1"/>
  <c r="P358" i="1"/>
  <c r="O358" i="1"/>
  <c r="N358" i="1"/>
  <c r="M358" i="1"/>
  <c r="L358" i="1"/>
  <c r="S358" i="1"/>
  <c r="K358" i="1"/>
  <c r="T358" i="1" s="1"/>
  <c r="T379" i="1"/>
  <c r="T385" i="1"/>
  <c r="T413" i="1"/>
  <c r="T420" i="1"/>
  <c r="T426" i="1"/>
  <c r="T433" i="1"/>
  <c r="T452" i="1"/>
  <c r="T458" i="1"/>
  <c r="T477" i="1"/>
  <c r="T484" i="1"/>
  <c r="T490" i="1"/>
  <c r="T516" i="1"/>
  <c r="T522" i="1"/>
  <c r="T541" i="1"/>
  <c r="T542" i="1"/>
  <c r="T548" i="1"/>
  <c r="T573" i="1"/>
  <c r="T574" i="1"/>
  <c r="T580" i="1"/>
  <c r="T615" i="1"/>
  <c r="T621" i="1"/>
  <c r="T634" i="1"/>
  <c r="T656" i="1"/>
  <c r="T662" i="1"/>
  <c r="R694" i="1"/>
  <c r="R698" i="1"/>
  <c r="P748" i="1"/>
  <c r="O748" i="1"/>
  <c r="N748" i="1"/>
  <c r="M748" i="1"/>
  <c r="L748" i="1"/>
  <c r="Q748" i="1"/>
  <c r="S748" i="1"/>
  <c r="R748" i="1"/>
  <c r="K748" i="1"/>
  <c r="T748" i="1" s="1"/>
  <c r="O793" i="1"/>
  <c r="N793" i="1"/>
  <c r="M793" i="1"/>
  <c r="L793" i="1"/>
  <c r="S793" i="1"/>
  <c r="K793" i="1"/>
  <c r="T793" i="1" s="1"/>
  <c r="P793" i="1"/>
  <c r="R793" i="1"/>
  <c r="Q793" i="1"/>
  <c r="T828" i="1"/>
  <c r="Q886" i="1"/>
  <c r="P886" i="1"/>
  <c r="O886" i="1"/>
  <c r="N886" i="1"/>
  <c r="M886" i="1"/>
  <c r="L886" i="1"/>
  <c r="S886" i="1"/>
  <c r="R886" i="1"/>
  <c r="K886" i="1"/>
  <c r="T886" i="1" s="1"/>
  <c r="K124" i="1"/>
  <c r="T124" i="1" s="1"/>
  <c r="L130" i="1"/>
  <c r="K133" i="1"/>
  <c r="L138" i="1"/>
  <c r="L146" i="1"/>
  <c r="L154" i="1"/>
  <c r="L162" i="1"/>
  <c r="L170" i="1"/>
  <c r="L178" i="1"/>
  <c r="L186" i="1"/>
  <c r="L194" i="1"/>
  <c r="L202" i="1"/>
  <c r="L230" i="1"/>
  <c r="L238" i="1"/>
  <c r="L246" i="1"/>
  <c r="L256" i="1"/>
  <c r="L264" i="1"/>
  <c r="M272" i="1"/>
  <c r="M275" i="1"/>
  <c r="R283" i="1"/>
  <c r="T298" i="1"/>
  <c r="T311" i="1"/>
  <c r="T318" i="1"/>
  <c r="T339" i="1"/>
  <c r="T392" i="1"/>
  <c r="T414" i="1"/>
  <c r="T421" i="1"/>
  <c r="T446" i="1"/>
  <c r="T465" i="1"/>
  <c r="T478" i="1"/>
  <c r="T497" i="1"/>
  <c r="T510" i="1"/>
  <c r="T529" i="1"/>
  <c r="T561" i="1"/>
  <c r="T593" i="1"/>
  <c r="T594" i="1"/>
  <c r="T644" i="1"/>
  <c r="T663" i="1"/>
  <c r="Q686" i="1"/>
  <c r="P686" i="1"/>
  <c r="O686" i="1"/>
  <c r="N686" i="1"/>
  <c r="M686" i="1"/>
  <c r="T686" i="1"/>
  <c r="L686" i="1"/>
  <c r="P689" i="1"/>
  <c r="O689" i="1"/>
  <c r="N689" i="1"/>
  <c r="M689" i="1"/>
  <c r="L689" i="1"/>
  <c r="S689" i="1"/>
  <c r="K689" i="1"/>
  <c r="T689" i="1" s="1"/>
  <c r="R278" i="1"/>
  <c r="Q281" i="1"/>
  <c r="N282" i="1"/>
  <c r="P284" i="1"/>
  <c r="T284" i="1" s="1"/>
  <c r="R286" i="1"/>
  <c r="P351" i="1"/>
  <c r="R353" i="1"/>
  <c r="Q356" i="1"/>
  <c r="N357" i="1"/>
  <c r="P359" i="1"/>
  <c r="R361" i="1"/>
  <c r="N365" i="1"/>
  <c r="O677" i="1"/>
  <c r="Q679" i="1"/>
  <c r="N680" i="1"/>
  <c r="T680" i="1" s="1"/>
  <c r="P682" i="1"/>
  <c r="M683" i="1"/>
  <c r="O685" i="1"/>
  <c r="Q687" i="1"/>
  <c r="N688" i="1"/>
  <c r="T688" i="1" s="1"/>
  <c r="P690" i="1"/>
  <c r="M691" i="1"/>
  <c r="T691" i="1" s="1"/>
  <c r="O693" i="1"/>
  <c r="Q695" i="1"/>
  <c r="N697" i="1"/>
  <c r="T697" i="1" s="1"/>
  <c r="P699" i="1"/>
  <c r="M700" i="1"/>
  <c r="T700" i="1" s="1"/>
  <c r="O702" i="1"/>
  <c r="Q704" i="1"/>
  <c r="N705" i="1"/>
  <c r="T705" i="1" s="1"/>
  <c r="T816" i="1"/>
  <c r="T829" i="1"/>
  <c r="I1357" i="1"/>
  <c r="I1278" i="1"/>
  <c r="I1191" i="1"/>
  <c r="O862" i="1"/>
  <c r="N862" i="1"/>
  <c r="M862" i="1"/>
  <c r="L862" i="1"/>
  <c r="S862" i="1"/>
  <c r="K862" i="1"/>
  <c r="T862" i="1" s="1"/>
  <c r="P862" i="1"/>
  <c r="Q934" i="1"/>
  <c r="P934" i="1"/>
  <c r="O934" i="1"/>
  <c r="N934" i="1"/>
  <c r="M934" i="1"/>
  <c r="L934" i="1"/>
  <c r="S934" i="1"/>
  <c r="R934" i="1"/>
  <c r="K934" i="1"/>
  <c r="T934" i="1" s="1"/>
  <c r="R281" i="1"/>
  <c r="Q284" i="1"/>
  <c r="K286" i="1"/>
  <c r="S286" i="1"/>
  <c r="Q351" i="1"/>
  <c r="R356" i="1"/>
  <c r="O357" i="1"/>
  <c r="Q359" i="1"/>
  <c r="K361" i="1"/>
  <c r="T361" i="1" s="1"/>
  <c r="S361" i="1"/>
  <c r="R364" i="1"/>
  <c r="O365" i="1"/>
  <c r="R679" i="1"/>
  <c r="R687" i="1"/>
  <c r="R695" i="1"/>
  <c r="R704" i="1"/>
  <c r="P723" i="1"/>
  <c r="O723" i="1"/>
  <c r="N723" i="1"/>
  <c r="M723" i="1"/>
  <c r="L723" i="1"/>
  <c r="Q723" i="1"/>
  <c r="O726" i="1"/>
  <c r="N726" i="1"/>
  <c r="M726" i="1"/>
  <c r="L726" i="1"/>
  <c r="S726" i="1"/>
  <c r="K726" i="1"/>
  <c r="T726" i="1" s="1"/>
  <c r="P726" i="1"/>
  <c r="P773" i="1"/>
  <c r="O773" i="1"/>
  <c r="N773" i="1"/>
  <c r="M773" i="1"/>
  <c r="L773" i="1"/>
  <c r="Q773" i="1"/>
  <c r="O776" i="1"/>
  <c r="N776" i="1"/>
  <c r="M776" i="1"/>
  <c r="L776" i="1"/>
  <c r="S776" i="1"/>
  <c r="K776" i="1"/>
  <c r="T776" i="1" s="1"/>
  <c r="P776" i="1"/>
  <c r="T817" i="1"/>
  <c r="T830" i="1"/>
  <c r="T836" i="1"/>
  <c r="I1381" i="1"/>
  <c r="I1302" i="1"/>
  <c r="I1215" i="1"/>
  <c r="I924" i="1"/>
  <c r="P842" i="1"/>
  <c r="O842" i="1"/>
  <c r="N842" i="1"/>
  <c r="M842" i="1"/>
  <c r="L842" i="1"/>
  <c r="Q842" i="1"/>
  <c r="I1384" i="1"/>
  <c r="I1305" i="1"/>
  <c r="I1218" i="1"/>
  <c r="I927" i="1"/>
  <c r="O845" i="1"/>
  <c r="N845" i="1"/>
  <c r="M845" i="1"/>
  <c r="L845" i="1"/>
  <c r="S845" i="1"/>
  <c r="K845" i="1"/>
  <c r="T845" i="1" s="1"/>
  <c r="P845" i="1"/>
  <c r="P905" i="1"/>
  <c r="O905" i="1"/>
  <c r="N905" i="1"/>
  <c r="M905" i="1"/>
  <c r="L905" i="1"/>
  <c r="S905" i="1"/>
  <c r="K905" i="1"/>
  <c r="T905" i="1" s="1"/>
  <c r="R905" i="1"/>
  <c r="Q905" i="1"/>
  <c r="R284" i="1"/>
  <c r="R351" i="1"/>
  <c r="T351" i="1" s="1"/>
  <c r="S356" i="1"/>
  <c r="R359" i="1"/>
  <c r="Q677" i="1"/>
  <c r="K679" i="1"/>
  <c r="S679" i="1"/>
  <c r="R682" i="1"/>
  <c r="O683" i="1"/>
  <c r="Q685" i="1"/>
  <c r="K687" i="1"/>
  <c r="S687" i="1"/>
  <c r="R690" i="1"/>
  <c r="O691" i="1"/>
  <c r="Q693" i="1"/>
  <c r="K695" i="1"/>
  <c r="S695" i="1"/>
  <c r="R699" i="1"/>
  <c r="O700" i="1"/>
  <c r="Q702" i="1"/>
  <c r="K704" i="1"/>
  <c r="S704" i="1"/>
  <c r="K723" i="1"/>
  <c r="T723" i="1" s="1"/>
  <c r="Q726" i="1"/>
  <c r="T752" i="1"/>
  <c r="P756" i="1"/>
  <c r="O756" i="1"/>
  <c r="N756" i="1"/>
  <c r="M756" i="1"/>
  <c r="L756" i="1"/>
  <c r="T756" i="1" s="1"/>
  <c r="Q756" i="1"/>
  <c r="O759" i="1"/>
  <c r="N759" i="1"/>
  <c r="M759" i="1"/>
  <c r="L759" i="1"/>
  <c r="S759" i="1"/>
  <c r="K759" i="1"/>
  <c r="T759" i="1" s="1"/>
  <c r="P759" i="1"/>
  <c r="K773" i="1"/>
  <c r="T773" i="1" s="1"/>
  <c r="Q776" i="1"/>
  <c r="P798" i="1"/>
  <c r="O798" i="1"/>
  <c r="N798" i="1"/>
  <c r="M798" i="1"/>
  <c r="L798" i="1"/>
  <c r="T798" i="1" s="1"/>
  <c r="Q798" i="1"/>
  <c r="O801" i="1"/>
  <c r="N801" i="1"/>
  <c r="M801" i="1"/>
  <c r="L801" i="1"/>
  <c r="S801" i="1"/>
  <c r="K801" i="1"/>
  <c r="T801" i="1" s="1"/>
  <c r="P801" i="1"/>
  <c r="T818" i="1"/>
  <c r="T824" i="1"/>
  <c r="T837" i="1"/>
  <c r="K842" i="1"/>
  <c r="T842" i="1" s="1"/>
  <c r="Q845" i="1"/>
  <c r="Q902" i="1"/>
  <c r="P902" i="1"/>
  <c r="O902" i="1"/>
  <c r="N902" i="1"/>
  <c r="T902" i="1" s="1"/>
  <c r="M902" i="1"/>
  <c r="L902" i="1"/>
  <c r="S902" i="1"/>
  <c r="R902" i="1"/>
  <c r="Q979" i="1"/>
  <c r="P979" i="1"/>
  <c r="O979" i="1"/>
  <c r="N979" i="1"/>
  <c r="M979" i="1"/>
  <c r="L979" i="1"/>
  <c r="S979" i="1"/>
  <c r="R979" i="1"/>
  <c r="K979" i="1"/>
  <c r="T979" i="1" s="1"/>
  <c r="Q995" i="1"/>
  <c r="P995" i="1"/>
  <c r="O995" i="1"/>
  <c r="N995" i="1"/>
  <c r="M995" i="1"/>
  <c r="T995" i="1" s="1"/>
  <c r="L995" i="1"/>
  <c r="S995" i="1"/>
  <c r="R995" i="1"/>
  <c r="K995" i="1"/>
  <c r="P269" i="1"/>
  <c r="T269" i="1" s="1"/>
  <c r="R271" i="1"/>
  <c r="T271" i="1" s="1"/>
  <c r="P277" i="1"/>
  <c r="M278" i="1"/>
  <c r="R279" i="1"/>
  <c r="L281" i="1"/>
  <c r="T281" i="1" s="1"/>
  <c r="Q282" i="1"/>
  <c r="K284" i="1"/>
  <c r="S284" i="1"/>
  <c r="P285" i="1"/>
  <c r="T285" i="1" s="1"/>
  <c r="M286" i="1"/>
  <c r="K351" i="1"/>
  <c r="S351" i="1"/>
  <c r="P352" i="1"/>
  <c r="T352" i="1" s="1"/>
  <c r="M353" i="1"/>
  <c r="T353" i="1" s="1"/>
  <c r="R354" i="1"/>
  <c r="L356" i="1"/>
  <c r="T356" i="1" s="1"/>
  <c r="Q357" i="1"/>
  <c r="K359" i="1"/>
  <c r="S359" i="1"/>
  <c r="P360" i="1"/>
  <c r="T360" i="1" s="1"/>
  <c r="M361" i="1"/>
  <c r="R362" i="1"/>
  <c r="L364" i="1"/>
  <c r="T364" i="1" s="1"/>
  <c r="Q365" i="1"/>
  <c r="R677" i="1"/>
  <c r="L679" i="1"/>
  <c r="P683" i="1"/>
  <c r="R685" i="1"/>
  <c r="L687" i="1"/>
  <c r="T687" i="1" s="1"/>
  <c r="P691" i="1"/>
  <c r="R693" i="1"/>
  <c r="L695" i="1"/>
  <c r="P700" i="1"/>
  <c r="R702" i="1"/>
  <c r="L704" i="1"/>
  <c r="T704" i="1" s="1"/>
  <c r="O709" i="1"/>
  <c r="N709" i="1"/>
  <c r="M709" i="1"/>
  <c r="L709" i="1"/>
  <c r="P709" i="1"/>
  <c r="T715" i="1"/>
  <c r="R723" i="1"/>
  <c r="R726" i="1"/>
  <c r="R773" i="1"/>
  <c r="R776" i="1"/>
  <c r="T825" i="1"/>
  <c r="T838" i="1"/>
  <c r="S1008" i="1"/>
  <c r="K1008" i="1"/>
  <c r="O1008" i="1"/>
  <c r="T1008" i="1" s="1"/>
  <c r="R1008" i="1"/>
  <c r="Q1008" i="1"/>
  <c r="P1008" i="1"/>
  <c r="N1008" i="1"/>
  <c r="M1008" i="1"/>
  <c r="L1008" i="1"/>
  <c r="N278" i="1"/>
  <c r="T278" i="1" s="1"/>
  <c r="M281" i="1"/>
  <c r="R282" i="1"/>
  <c r="L284" i="1"/>
  <c r="N286" i="1"/>
  <c r="L351" i="1"/>
  <c r="N353" i="1"/>
  <c r="M356" i="1"/>
  <c r="R357" i="1"/>
  <c r="L359" i="1"/>
  <c r="T359" i="1"/>
  <c r="N361" i="1"/>
  <c r="R365" i="1"/>
  <c r="K677" i="1"/>
  <c r="T677" i="1" s="1"/>
  <c r="S677" i="1"/>
  <c r="M679" i="1"/>
  <c r="T679" i="1" s="1"/>
  <c r="L682" i="1"/>
  <c r="T682" i="1" s="1"/>
  <c r="Q683" i="1"/>
  <c r="K685" i="1"/>
  <c r="S685" i="1"/>
  <c r="M687" i="1"/>
  <c r="L690" i="1"/>
  <c r="T690" i="1" s="1"/>
  <c r="Q691" i="1"/>
  <c r="K693" i="1"/>
  <c r="T693" i="1" s="1"/>
  <c r="S693" i="1"/>
  <c r="M695" i="1"/>
  <c r="T695" i="1" s="1"/>
  <c r="L699" i="1"/>
  <c r="T699" i="1" s="1"/>
  <c r="Q700" i="1"/>
  <c r="K702" i="1"/>
  <c r="T702" i="1" s="1"/>
  <c r="S702" i="1"/>
  <c r="M704" i="1"/>
  <c r="K709" i="1"/>
  <c r="T709" i="1" s="1"/>
  <c r="N712" i="1"/>
  <c r="M712" i="1"/>
  <c r="L712" i="1"/>
  <c r="S712" i="1"/>
  <c r="K712" i="1"/>
  <c r="T712" i="1" s="1"/>
  <c r="O712" i="1"/>
  <c r="S723" i="1"/>
  <c r="P731" i="1"/>
  <c r="O731" i="1"/>
  <c r="N731" i="1"/>
  <c r="M731" i="1"/>
  <c r="L731" i="1"/>
  <c r="T731" i="1" s="1"/>
  <c r="Q731" i="1"/>
  <c r="O734" i="1"/>
  <c r="N734" i="1"/>
  <c r="M734" i="1"/>
  <c r="L734" i="1"/>
  <c r="S734" i="1"/>
  <c r="K734" i="1"/>
  <c r="T734" i="1" s="1"/>
  <c r="P734" i="1"/>
  <c r="R756" i="1"/>
  <c r="R759" i="1"/>
  <c r="S773" i="1"/>
  <c r="P781" i="1"/>
  <c r="O781" i="1"/>
  <c r="N781" i="1"/>
  <c r="M781" i="1"/>
  <c r="L781" i="1"/>
  <c r="T781" i="1" s="1"/>
  <c r="Q781" i="1"/>
  <c r="O784" i="1"/>
  <c r="N784" i="1"/>
  <c r="M784" i="1"/>
  <c r="T784" i="1"/>
  <c r="L784" i="1"/>
  <c r="S784" i="1"/>
  <c r="K784" i="1"/>
  <c r="P784" i="1"/>
  <c r="R798" i="1"/>
  <c r="R801" i="1"/>
  <c r="T826" i="1"/>
  <c r="T832" i="1"/>
  <c r="S842" i="1"/>
  <c r="I1389" i="1"/>
  <c r="I1310" i="1"/>
  <c r="I1223" i="1"/>
  <c r="I932" i="1"/>
  <c r="P850" i="1"/>
  <c r="O850" i="1"/>
  <c r="T850" i="1" s="1"/>
  <c r="N850" i="1"/>
  <c r="M850" i="1"/>
  <c r="L850" i="1"/>
  <c r="Q850" i="1"/>
  <c r="I1392" i="1"/>
  <c r="I1313" i="1"/>
  <c r="I1226" i="1"/>
  <c r="I935" i="1"/>
  <c r="O853" i="1"/>
  <c r="N853" i="1"/>
  <c r="M853" i="1"/>
  <c r="L853" i="1"/>
  <c r="S853" i="1"/>
  <c r="K853" i="1"/>
  <c r="T853" i="1" s="1"/>
  <c r="P853" i="1"/>
  <c r="T856" i="1"/>
  <c r="T961" i="1"/>
  <c r="T1071" i="1"/>
  <c r="L279" i="1"/>
  <c r="T279" i="1" s="1"/>
  <c r="K282" i="1"/>
  <c r="T282" i="1" s="1"/>
  <c r="L354" i="1"/>
  <c r="T354" i="1" s="1"/>
  <c r="K357" i="1"/>
  <c r="T357" i="1" s="1"/>
  <c r="L362" i="1"/>
  <c r="T362" i="1" s="1"/>
  <c r="K365" i="1"/>
  <c r="L685" i="1"/>
  <c r="T685" i="1" s="1"/>
  <c r="L693" i="1"/>
  <c r="L702" i="1"/>
  <c r="Q709" i="1"/>
  <c r="P764" i="1"/>
  <c r="O764" i="1"/>
  <c r="N764" i="1"/>
  <c r="M764" i="1"/>
  <c r="L764" i="1"/>
  <c r="T764" i="1" s="1"/>
  <c r="Q764" i="1"/>
  <c r="O768" i="1"/>
  <c r="N768" i="1"/>
  <c r="M768" i="1"/>
  <c r="T768" i="1"/>
  <c r="L768" i="1"/>
  <c r="S768" i="1"/>
  <c r="K768" i="1"/>
  <c r="P768" i="1"/>
  <c r="T820" i="1"/>
  <c r="T871" i="1"/>
  <c r="N707" i="1"/>
  <c r="K708" i="1"/>
  <c r="S708" i="1"/>
  <c r="M710" i="1"/>
  <c r="R711" i="1"/>
  <c r="L713" i="1"/>
  <c r="T713" i="1" s="1"/>
  <c r="N715" i="1"/>
  <c r="K717" i="1"/>
  <c r="S717" i="1"/>
  <c r="M719" i="1"/>
  <c r="R720" i="1"/>
  <c r="O721" i="1"/>
  <c r="L722" i="1"/>
  <c r="T722" i="1" s="1"/>
  <c r="N724" i="1"/>
  <c r="K725" i="1"/>
  <c r="S725" i="1"/>
  <c r="M727" i="1"/>
  <c r="R728" i="1"/>
  <c r="T728" i="1" s="1"/>
  <c r="O729" i="1"/>
  <c r="L730" i="1"/>
  <c r="T730" i="1" s="1"/>
  <c r="N732" i="1"/>
  <c r="K733" i="1"/>
  <c r="S733" i="1"/>
  <c r="M735" i="1"/>
  <c r="L747" i="1"/>
  <c r="T747" i="1" s="1"/>
  <c r="N749" i="1"/>
  <c r="K750" i="1"/>
  <c r="S750" i="1"/>
  <c r="M752" i="1"/>
  <c r="R753" i="1"/>
  <c r="T753" i="1" s="1"/>
  <c r="O754" i="1"/>
  <c r="L755" i="1"/>
  <c r="T755" i="1"/>
  <c r="N757" i="1"/>
  <c r="K758" i="1"/>
  <c r="S758" i="1"/>
  <c r="M760" i="1"/>
  <c r="R761" i="1"/>
  <c r="T761" i="1" s="1"/>
  <c r="O762" i="1"/>
  <c r="L763" i="1"/>
  <c r="T763" i="1"/>
  <c r="N765" i="1"/>
  <c r="K767" i="1"/>
  <c r="S767" i="1"/>
  <c r="M769" i="1"/>
  <c r="R770" i="1"/>
  <c r="T770" i="1" s="1"/>
  <c r="O771" i="1"/>
  <c r="L772" i="1"/>
  <c r="T772" i="1"/>
  <c r="N774" i="1"/>
  <c r="K775" i="1"/>
  <c r="S775" i="1"/>
  <c r="M777" i="1"/>
  <c r="R778" i="1"/>
  <c r="T778" i="1" s="1"/>
  <c r="O779" i="1"/>
  <c r="L780" i="1"/>
  <c r="T780" i="1"/>
  <c r="N782" i="1"/>
  <c r="K783" i="1"/>
  <c r="S783" i="1"/>
  <c r="M785" i="1"/>
  <c r="R787" i="1"/>
  <c r="T787" i="1" s="1"/>
  <c r="O788" i="1"/>
  <c r="L789" i="1"/>
  <c r="T789" i="1"/>
  <c r="N791" i="1"/>
  <c r="K792" i="1"/>
  <c r="S792" i="1"/>
  <c r="M794" i="1"/>
  <c r="R795" i="1"/>
  <c r="O796" i="1"/>
  <c r="L797" i="1"/>
  <c r="T797" i="1"/>
  <c r="N799" i="1"/>
  <c r="K800" i="1"/>
  <c r="S800" i="1"/>
  <c r="M802" i="1"/>
  <c r="R803" i="1"/>
  <c r="T803" i="1" s="1"/>
  <c r="O804" i="1"/>
  <c r="T805" i="1"/>
  <c r="L841" i="1"/>
  <c r="T841" i="1" s="1"/>
  <c r="K844" i="1"/>
  <c r="S844" i="1"/>
  <c r="M846" i="1"/>
  <c r="I1386" i="1"/>
  <c r="I1307" i="1"/>
  <c r="I1220" i="1"/>
  <c r="R847" i="1"/>
  <c r="L849" i="1"/>
  <c r="T849" i="1" s="1"/>
  <c r="K852" i="1"/>
  <c r="S852" i="1"/>
  <c r="M854" i="1"/>
  <c r="I1394" i="1"/>
  <c r="I1315" i="1"/>
  <c r="R855" i="1"/>
  <c r="K861" i="1"/>
  <c r="S861" i="1"/>
  <c r="M863" i="1"/>
  <c r="I1359" i="1"/>
  <c r="I1280" i="1"/>
  <c r="I1193" i="1"/>
  <c r="P864" i="1"/>
  <c r="O864" i="1"/>
  <c r="T864" i="1" s="1"/>
  <c r="S864" i="1"/>
  <c r="T879" i="1"/>
  <c r="T914" i="1"/>
  <c r="T939" i="1"/>
  <c r="T945" i="1"/>
  <c r="P955" i="1"/>
  <c r="O955" i="1"/>
  <c r="N955" i="1"/>
  <c r="M955" i="1"/>
  <c r="L955" i="1"/>
  <c r="S955" i="1"/>
  <c r="K955" i="1"/>
  <c r="T955" i="1" s="1"/>
  <c r="T968" i="1"/>
  <c r="P974" i="1"/>
  <c r="O974" i="1"/>
  <c r="N974" i="1"/>
  <c r="M974" i="1"/>
  <c r="T974" i="1"/>
  <c r="L974" i="1"/>
  <c r="S974" i="1"/>
  <c r="K974" i="1"/>
  <c r="P990" i="1"/>
  <c r="O990" i="1"/>
  <c r="N990" i="1"/>
  <c r="M990" i="1"/>
  <c r="T990" i="1" s="1"/>
  <c r="L990" i="1"/>
  <c r="S990" i="1"/>
  <c r="K990" i="1"/>
  <c r="Q1113" i="1"/>
  <c r="P1113" i="1"/>
  <c r="O1113" i="1"/>
  <c r="N1113" i="1"/>
  <c r="M1113" i="1"/>
  <c r="L1113" i="1"/>
  <c r="S1113" i="1"/>
  <c r="R1113" i="1"/>
  <c r="K1113" i="1"/>
  <c r="T1113" i="1" s="1"/>
  <c r="P1124" i="1"/>
  <c r="O1124" i="1"/>
  <c r="N1124" i="1"/>
  <c r="M1124" i="1"/>
  <c r="T1124" i="1"/>
  <c r="L1124" i="1"/>
  <c r="S1124" i="1"/>
  <c r="K1124" i="1"/>
  <c r="R1124" i="1"/>
  <c r="Q1124" i="1"/>
  <c r="R721" i="1"/>
  <c r="R729" i="1"/>
  <c r="R754" i="1"/>
  <c r="R762" i="1"/>
  <c r="R771" i="1"/>
  <c r="R779" i="1"/>
  <c r="R788" i="1"/>
  <c r="R796" i="1"/>
  <c r="R804" i="1"/>
  <c r="I1379" i="1"/>
  <c r="I1300" i="1"/>
  <c r="I1213" i="1"/>
  <c r="I922" i="1"/>
  <c r="R840" i="1"/>
  <c r="I1387" i="1"/>
  <c r="I1308" i="1"/>
  <c r="I1221" i="1"/>
  <c r="I930" i="1"/>
  <c r="R848" i="1"/>
  <c r="I1372" i="1"/>
  <c r="I1206" i="1"/>
  <c r="I1293" i="1"/>
  <c r="Q877" i="1"/>
  <c r="P877" i="1"/>
  <c r="O877" i="1"/>
  <c r="N877" i="1"/>
  <c r="M877" i="1"/>
  <c r="L877" i="1"/>
  <c r="P881" i="1"/>
  <c r="O881" i="1"/>
  <c r="N881" i="1"/>
  <c r="M881" i="1"/>
  <c r="L881" i="1"/>
  <c r="S881" i="1"/>
  <c r="K881" i="1"/>
  <c r="P889" i="1"/>
  <c r="O889" i="1"/>
  <c r="N889" i="1"/>
  <c r="M889" i="1"/>
  <c r="T889" i="1"/>
  <c r="L889" i="1"/>
  <c r="S889" i="1"/>
  <c r="K889" i="1"/>
  <c r="I937" i="1"/>
  <c r="T941" i="1"/>
  <c r="T970" i="1"/>
  <c r="P1009" i="1"/>
  <c r="L1009" i="1"/>
  <c r="R1009" i="1"/>
  <c r="Q1009" i="1"/>
  <c r="O1009" i="1"/>
  <c r="N1009" i="1"/>
  <c r="M1009" i="1"/>
  <c r="K1009" i="1"/>
  <c r="T1009" i="1" s="1"/>
  <c r="Q1097" i="1"/>
  <c r="P1097" i="1"/>
  <c r="O1097" i="1"/>
  <c r="N1097" i="1"/>
  <c r="M1097" i="1"/>
  <c r="L1097" i="1"/>
  <c r="S1097" i="1"/>
  <c r="R1097" i="1"/>
  <c r="K1097" i="1"/>
  <c r="T1097" i="1" s="1"/>
  <c r="P1108" i="1"/>
  <c r="O1108" i="1"/>
  <c r="N1108" i="1"/>
  <c r="M1108" i="1"/>
  <c r="L1108" i="1"/>
  <c r="S1108" i="1"/>
  <c r="K1108" i="1"/>
  <c r="T1108" i="1" s="1"/>
  <c r="R1108" i="1"/>
  <c r="Q1108" i="1"/>
  <c r="I1228" i="1"/>
  <c r="R707" i="1"/>
  <c r="O708" i="1"/>
  <c r="Q710" i="1"/>
  <c r="N711" i="1"/>
  <c r="T711" i="1" s="1"/>
  <c r="P713" i="1"/>
  <c r="R715" i="1"/>
  <c r="O717" i="1"/>
  <c r="Q719" i="1"/>
  <c r="N720" i="1"/>
  <c r="T720" i="1" s="1"/>
  <c r="K721" i="1"/>
  <c r="S721" i="1"/>
  <c r="R724" i="1"/>
  <c r="O725" i="1"/>
  <c r="Q727" i="1"/>
  <c r="K729" i="1"/>
  <c r="S729" i="1"/>
  <c r="R732" i="1"/>
  <c r="O733" i="1"/>
  <c r="Q735" i="1"/>
  <c r="R749" i="1"/>
  <c r="O750" i="1"/>
  <c r="Q752" i="1"/>
  <c r="K754" i="1"/>
  <c r="S754" i="1"/>
  <c r="R757" i="1"/>
  <c r="O758" i="1"/>
  <c r="Q760" i="1"/>
  <c r="K762" i="1"/>
  <c r="S762" i="1"/>
  <c r="R765" i="1"/>
  <c r="O767" i="1"/>
  <c r="Q769" i="1"/>
  <c r="K771" i="1"/>
  <c r="S771" i="1"/>
  <c r="R774" i="1"/>
  <c r="O775" i="1"/>
  <c r="Q777" i="1"/>
  <c r="K779" i="1"/>
  <c r="S779" i="1"/>
  <c r="R782" i="1"/>
  <c r="O783" i="1"/>
  <c r="Q785" i="1"/>
  <c r="K788" i="1"/>
  <c r="S788" i="1"/>
  <c r="R791" i="1"/>
  <c r="O792" i="1"/>
  <c r="Q794" i="1"/>
  <c r="K796" i="1"/>
  <c r="S796" i="1"/>
  <c r="R799" i="1"/>
  <c r="O800" i="1"/>
  <c r="Q802" i="1"/>
  <c r="K804" i="1"/>
  <c r="T804" i="1" s="1"/>
  <c r="S804" i="1"/>
  <c r="K840" i="1"/>
  <c r="S840" i="1"/>
  <c r="I1382" i="1"/>
  <c r="I1303" i="1"/>
  <c r="I1216" i="1"/>
  <c r="I925" i="1"/>
  <c r="R843" i="1"/>
  <c r="T843" i="1" s="1"/>
  <c r="O844" i="1"/>
  <c r="K848" i="1"/>
  <c r="S848" i="1"/>
  <c r="I1390" i="1"/>
  <c r="I1311" i="1"/>
  <c r="I1224" i="1"/>
  <c r="I933" i="1"/>
  <c r="R851" i="1"/>
  <c r="O852" i="1"/>
  <c r="I1355" i="1"/>
  <c r="I1276" i="1"/>
  <c r="I1189" i="1"/>
  <c r="R860" i="1"/>
  <c r="O861" i="1"/>
  <c r="K877" i="1"/>
  <c r="T877" i="1" s="1"/>
  <c r="Q881" i="1"/>
  <c r="T881" i="1" s="1"/>
  <c r="Q889" i="1"/>
  <c r="Q910" i="1"/>
  <c r="P910" i="1"/>
  <c r="O910" i="1"/>
  <c r="N910" i="1"/>
  <c r="M910" i="1"/>
  <c r="L910" i="1"/>
  <c r="T910" i="1" s="1"/>
  <c r="I926" i="1"/>
  <c r="T942" i="1"/>
  <c r="T958" i="1"/>
  <c r="T971" i="1"/>
  <c r="P982" i="1"/>
  <c r="O982" i="1"/>
  <c r="N982" i="1"/>
  <c r="M982" i="1"/>
  <c r="L982" i="1"/>
  <c r="S982" i="1"/>
  <c r="K982" i="1"/>
  <c r="T982" i="1" s="1"/>
  <c r="P998" i="1"/>
  <c r="O998" i="1"/>
  <c r="N998" i="1"/>
  <c r="M998" i="1"/>
  <c r="L998" i="1"/>
  <c r="S998" i="1"/>
  <c r="K998" i="1"/>
  <c r="T998" i="1" s="1"/>
  <c r="T1001" i="1"/>
  <c r="S1009" i="1"/>
  <c r="T1015" i="1"/>
  <c r="K707" i="1"/>
  <c r="S707" i="1"/>
  <c r="P708" i="1"/>
  <c r="R710" i="1"/>
  <c r="P717" i="1"/>
  <c r="R719" i="1"/>
  <c r="L721" i="1"/>
  <c r="P725" i="1"/>
  <c r="R727" i="1"/>
  <c r="L729" i="1"/>
  <c r="T729" i="1" s="1"/>
  <c r="P733" i="1"/>
  <c r="R735" i="1"/>
  <c r="P750" i="1"/>
  <c r="R752" i="1"/>
  <c r="L754" i="1"/>
  <c r="P758" i="1"/>
  <c r="R760" i="1"/>
  <c r="L762" i="1"/>
  <c r="T762" i="1" s="1"/>
  <c r="P767" i="1"/>
  <c r="R769" i="1"/>
  <c r="L771" i="1"/>
  <c r="P775" i="1"/>
  <c r="R777" i="1"/>
  <c r="L779" i="1"/>
  <c r="T779" i="1" s="1"/>
  <c r="P783" i="1"/>
  <c r="R785" i="1"/>
  <c r="L788" i="1"/>
  <c r="P792" i="1"/>
  <c r="R794" i="1"/>
  <c r="L796" i="1"/>
  <c r="T796" i="1" s="1"/>
  <c r="P800" i="1"/>
  <c r="R802" i="1"/>
  <c r="L804" i="1"/>
  <c r="L840" i="1"/>
  <c r="T840" i="1" s="1"/>
  <c r="P844" i="1"/>
  <c r="I1385" i="1"/>
  <c r="I1219" i="1"/>
  <c r="I1306" i="1"/>
  <c r="I928" i="1"/>
  <c r="R846" i="1"/>
  <c r="L848" i="1"/>
  <c r="T848" i="1" s="1"/>
  <c r="P852" i="1"/>
  <c r="I1393" i="1"/>
  <c r="I1314" i="1"/>
  <c r="I1227" i="1"/>
  <c r="I936" i="1"/>
  <c r="R854" i="1"/>
  <c r="I1358" i="1"/>
  <c r="I1279" i="1"/>
  <c r="I1192" i="1"/>
  <c r="R863" i="1"/>
  <c r="R877" i="1"/>
  <c r="R881" i="1"/>
  <c r="R889" i="1"/>
  <c r="Q894" i="1"/>
  <c r="P894" i="1"/>
  <c r="O894" i="1"/>
  <c r="N894" i="1"/>
  <c r="M894" i="1"/>
  <c r="L894" i="1"/>
  <c r="P913" i="1"/>
  <c r="O913" i="1"/>
  <c r="N913" i="1"/>
  <c r="M913" i="1"/>
  <c r="L913" i="1"/>
  <c r="S913" i="1"/>
  <c r="K913" i="1"/>
  <c r="T913" i="1" s="1"/>
  <c r="I929" i="1"/>
  <c r="T949" i="1"/>
  <c r="T959" i="1"/>
  <c r="T972" i="1"/>
  <c r="M1010" i="1"/>
  <c r="Q1010" i="1"/>
  <c r="R1010" i="1"/>
  <c r="P1010" i="1"/>
  <c r="O1010" i="1"/>
  <c r="N1010" i="1"/>
  <c r="L1010" i="1"/>
  <c r="K1010" i="1"/>
  <c r="T1010" i="1" s="1"/>
  <c r="L707" i="1"/>
  <c r="T707" i="1"/>
  <c r="Q708" i="1"/>
  <c r="K710" i="1"/>
  <c r="T710" i="1" s="1"/>
  <c r="S710" i="1"/>
  <c r="L715" i="1"/>
  <c r="Q717" i="1"/>
  <c r="K719" i="1"/>
  <c r="T719" i="1" s="1"/>
  <c r="S719" i="1"/>
  <c r="M721" i="1"/>
  <c r="T721" i="1" s="1"/>
  <c r="L724" i="1"/>
  <c r="T724" i="1" s="1"/>
  <c r="Q725" i="1"/>
  <c r="K727" i="1"/>
  <c r="T727" i="1" s="1"/>
  <c r="S727" i="1"/>
  <c r="M729" i="1"/>
  <c r="L732" i="1"/>
  <c r="T732" i="1" s="1"/>
  <c r="Q733" i="1"/>
  <c r="K735" i="1"/>
  <c r="T735" i="1" s="1"/>
  <c r="S735" i="1"/>
  <c r="L749" i="1"/>
  <c r="T749" i="1" s="1"/>
  <c r="Q750" i="1"/>
  <c r="K752" i="1"/>
  <c r="S752" i="1"/>
  <c r="M754" i="1"/>
  <c r="T754" i="1" s="1"/>
  <c r="L757" i="1"/>
  <c r="T757" i="1" s="1"/>
  <c r="Q758" i="1"/>
  <c r="K760" i="1"/>
  <c r="T760" i="1" s="1"/>
  <c r="S760" i="1"/>
  <c r="M762" i="1"/>
  <c r="L765" i="1"/>
  <c r="T765" i="1" s="1"/>
  <c r="Q767" i="1"/>
  <c r="K769" i="1"/>
  <c r="T769" i="1" s="1"/>
  <c r="S769" i="1"/>
  <c r="M771" i="1"/>
  <c r="T771" i="1" s="1"/>
  <c r="L774" i="1"/>
  <c r="T774" i="1" s="1"/>
  <c r="Q775" i="1"/>
  <c r="K777" i="1"/>
  <c r="T777" i="1" s="1"/>
  <c r="S777" i="1"/>
  <c r="M779" i="1"/>
  <c r="L782" i="1"/>
  <c r="T782" i="1" s="1"/>
  <c r="Q783" i="1"/>
  <c r="K785" i="1"/>
  <c r="S785" i="1"/>
  <c r="M788" i="1"/>
  <c r="T788" i="1" s="1"/>
  <c r="L791" i="1"/>
  <c r="T791" i="1" s="1"/>
  <c r="Q792" i="1"/>
  <c r="K794" i="1"/>
  <c r="T794" i="1" s="1"/>
  <c r="S794" i="1"/>
  <c r="M796" i="1"/>
  <c r="L799" i="1"/>
  <c r="T799" i="1" s="1"/>
  <c r="Q800" i="1"/>
  <c r="K802" i="1"/>
  <c r="T802" i="1" s="1"/>
  <c r="S802" i="1"/>
  <c r="M804" i="1"/>
  <c r="M840" i="1"/>
  <c r="I1380" i="1"/>
  <c r="I1301" i="1"/>
  <c r="I1214" i="1"/>
  <c r="I923" i="1"/>
  <c r="R841" i="1"/>
  <c r="L843" i="1"/>
  <c r="K846" i="1"/>
  <c r="S846" i="1"/>
  <c r="P847" i="1"/>
  <c r="T847" i="1" s="1"/>
  <c r="M848" i="1"/>
  <c r="I1388" i="1"/>
  <c r="I1309" i="1"/>
  <c r="I1222" i="1"/>
  <c r="I931" i="1"/>
  <c r="R849" i="1"/>
  <c r="L851" i="1"/>
  <c r="T851" i="1" s="1"/>
  <c r="K854" i="1"/>
  <c r="S854" i="1"/>
  <c r="P855" i="1"/>
  <c r="T855" i="1" s="1"/>
  <c r="L860" i="1"/>
  <c r="T860" i="1" s="1"/>
  <c r="K863" i="1"/>
  <c r="S863" i="1"/>
  <c r="I1367" i="1"/>
  <c r="I1288" i="1"/>
  <c r="I1201" i="1"/>
  <c r="P872" i="1"/>
  <c r="O872" i="1"/>
  <c r="N872" i="1"/>
  <c r="M872" i="1"/>
  <c r="L872" i="1"/>
  <c r="S872" i="1"/>
  <c r="K872" i="1"/>
  <c r="T872" i="1" s="1"/>
  <c r="S877" i="1"/>
  <c r="K894" i="1"/>
  <c r="T894" i="1" s="1"/>
  <c r="P897" i="1"/>
  <c r="O897" i="1"/>
  <c r="N897" i="1"/>
  <c r="M897" i="1"/>
  <c r="T897" i="1"/>
  <c r="L897" i="1"/>
  <c r="S897" i="1"/>
  <c r="K897" i="1"/>
  <c r="R910" i="1"/>
  <c r="Q913" i="1"/>
  <c r="Q918" i="1"/>
  <c r="P918" i="1"/>
  <c r="O918" i="1"/>
  <c r="N918" i="1"/>
  <c r="M918" i="1"/>
  <c r="L918" i="1"/>
  <c r="T918" i="1" s="1"/>
  <c r="T950" i="1"/>
  <c r="T960" i="1"/>
  <c r="T966" i="1"/>
  <c r="R982" i="1"/>
  <c r="Q987" i="1"/>
  <c r="P987" i="1"/>
  <c r="O987" i="1"/>
  <c r="N987" i="1"/>
  <c r="M987" i="1"/>
  <c r="L987" i="1"/>
  <c r="T987" i="1" s="1"/>
  <c r="R998" i="1"/>
  <c r="S1010" i="1"/>
  <c r="T1051" i="1"/>
  <c r="L710" i="1"/>
  <c r="L719" i="1"/>
  <c r="L727" i="1"/>
  <c r="L735" i="1"/>
  <c r="L752" i="1"/>
  <c r="L760" i="1"/>
  <c r="L777" i="1"/>
  <c r="L785" i="1"/>
  <c r="L794" i="1"/>
  <c r="L802" i="1"/>
  <c r="N840" i="1"/>
  <c r="I1383" i="1"/>
  <c r="I1304" i="1"/>
  <c r="I1217" i="1"/>
  <c r="R844" i="1"/>
  <c r="L846" i="1"/>
  <c r="T846" i="1"/>
  <c r="N848" i="1"/>
  <c r="I1391" i="1"/>
  <c r="I1312" i="1"/>
  <c r="I1225" i="1"/>
  <c r="R852" i="1"/>
  <c r="L854" i="1"/>
  <c r="T854" i="1" s="1"/>
  <c r="I1277" i="1"/>
  <c r="I1356" i="1"/>
  <c r="I1190" i="1"/>
  <c r="R861" i="1"/>
  <c r="L863" i="1"/>
  <c r="T863" i="1" s="1"/>
  <c r="I1364" i="1"/>
  <c r="I1285" i="1"/>
  <c r="I1198" i="1"/>
  <c r="Q869" i="1"/>
  <c r="P869" i="1"/>
  <c r="O869" i="1"/>
  <c r="N869" i="1"/>
  <c r="M869" i="1"/>
  <c r="L869" i="1"/>
  <c r="T869" i="1" s="1"/>
  <c r="T878" i="1"/>
  <c r="T885" i="1"/>
  <c r="R894" i="1"/>
  <c r="P921" i="1"/>
  <c r="O921" i="1"/>
  <c r="N921" i="1"/>
  <c r="M921" i="1"/>
  <c r="L921" i="1"/>
  <c r="S921" i="1"/>
  <c r="K921" i="1"/>
  <c r="T921" i="1" s="1"/>
  <c r="T938" i="1"/>
  <c r="T951" i="1"/>
  <c r="I1316" i="1"/>
  <c r="I1229" i="1"/>
  <c r="Q952" i="1"/>
  <c r="I954" i="1"/>
  <c r="P952" i="1"/>
  <c r="O952" i="1"/>
  <c r="N952" i="1"/>
  <c r="I953" i="1"/>
  <c r="M952" i="1"/>
  <c r="L952" i="1"/>
  <c r="T952" i="1" s="1"/>
  <c r="T983" i="1"/>
  <c r="T1083" i="1"/>
  <c r="P865" i="1"/>
  <c r="M866" i="1"/>
  <c r="T866" i="1" s="1"/>
  <c r="I1362" i="1"/>
  <c r="I1283" i="1"/>
  <c r="I1196" i="1"/>
  <c r="R867" i="1"/>
  <c r="O868" i="1"/>
  <c r="N871" i="1"/>
  <c r="P873" i="1"/>
  <c r="M874" i="1"/>
  <c r="I1370" i="1"/>
  <c r="I1291" i="1"/>
  <c r="I1204" i="1"/>
  <c r="R875" i="1"/>
  <c r="O876" i="1"/>
  <c r="P882" i="1"/>
  <c r="M883" i="1"/>
  <c r="T883" i="1" s="1"/>
  <c r="R884" i="1"/>
  <c r="O885" i="1"/>
  <c r="Q887" i="1"/>
  <c r="N888" i="1"/>
  <c r="P890" i="1"/>
  <c r="M891" i="1"/>
  <c r="R892" i="1"/>
  <c r="T892" i="1" s="1"/>
  <c r="O893" i="1"/>
  <c r="Q895" i="1"/>
  <c r="N896" i="1"/>
  <c r="T896" i="1" s="1"/>
  <c r="M899" i="1"/>
  <c r="T899" i="1" s="1"/>
  <c r="R900" i="1"/>
  <c r="O901" i="1"/>
  <c r="Q903" i="1"/>
  <c r="N904" i="1"/>
  <c r="P906" i="1"/>
  <c r="T906" i="1" s="1"/>
  <c r="M907" i="1"/>
  <c r="R908" i="1"/>
  <c r="O909" i="1"/>
  <c r="Q911" i="1"/>
  <c r="N912" i="1"/>
  <c r="T912" i="1" s="1"/>
  <c r="P914" i="1"/>
  <c r="M915" i="1"/>
  <c r="T915" i="1" s="1"/>
  <c r="R916" i="1"/>
  <c r="T916" i="1" s="1"/>
  <c r="O917" i="1"/>
  <c r="Q919" i="1"/>
  <c r="N920" i="1"/>
  <c r="T920" i="1" s="1"/>
  <c r="P956" i="1"/>
  <c r="P975" i="1"/>
  <c r="M976" i="1"/>
  <c r="T976" i="1" s="1"/>
  <c r="R977" i="1"/>
  <c r="T977" i="1" s="1"/>
  <c r="O978" i="1"/>
  <c r="T978" i="1" s="1"/>
  <c r="Q980" i="1"/>
  <c r="N981" i="1"/>
  <c r="T981" i="1" s="1"/>
  <c r="P983" i="1"/>
  <c r="M984" i="1"/>
  <c r="R985" i="1"/>
  <c r="T985" i="1" s="1"/>
  <c r="O986" i="1"/>
  <c r="Q988" i="1"/>
  <c r="N989" i="1"/>
  <c r="T989" i="1" s="1"/>
  <c r="P991" i="1"/>
  <c r="M992" i="1"/>
  <c r="T992" i="1" s="1"/>
  <c r="R993" i="1"/>
  <c r="T993" i="1" s="1"/>
  <c r="O994" i="1"/>
  <c r="Q996" i="1"/>
  <c r="N997" i="1"/>
  <c r="T997" i="1" s="1"/>
  <c r="P999" i="1"/>
  <c r="M1000" i="1"/>
  <c r="T1000" i="1" s="1"/>
  <c r="P1002" i="1"/>
  <c r="N1004" i="1"/>
  <c r="N1005" i="1"/>
  <c r="N1006" i="1"/>
  <c r="Q1014" i="1"/>
  <c r="N1014" i="1"/>
  <c r="M1014" i="1"/>
  <c r="T1014" i="1" s="1"/>
  <c r="P1017" i="1"/>
  <c r="T1017" i="1" s="1"/>
  <c r="M1017" i="1"/>
  <c r="L1017" i="1"/>
  <c r="P1020" i="1"/>
  <c r="O1020" i="1"/>
  <c r="N1020" i="1"/>
  <c r="L1020" i="1"/>
  <c r="T1020" i="1" s="1"/>
  <c r="S1020" i="1"/>
  <c r="K1020" i="1"/>
  <c r="T1059" i="1"/>
  <c r="Q1129" i="1"/>
  <c r="P1129" i="1"/>
  <c r="O1129" i="1"/>
  <c r="T1129" i="1" s="1"/>
  <c r="N1129" i="1"/>
  <c r="M1129" i="1"/>
  <c r="L1129" i="1"/>
  <c r="Q1141" i="1"/>
  <c r="P1141" i="1"/>
  <c r="O1141" i="1"/>
  <c r="N1141" i="1"/>
  <c r="M1141" i="1"/>
  <c r="L1141" i="1"/>
  <c r="T1141" i="1" s="1"/>
  <c r="N866" i="1"/>
  <c r="S867" i="1"/>
  <c r="P868" i="1"/>
  <c r="I1365" i="1"/>
  <c r="I1286" i="1"/>
  <c r="I1199" i="1"/>
  <c r="R870" i="1"/>
  <c r="N874" i="1"/>
  <c r="K875" i="1"/>
  <c r="T875" i="1" s="1"/>
  <c r="S875" i="1"/>
  <c r="P876" i="1"/>
  <c r="Q882" i="1"/>
  <c r="N883" i="1"/>
  <c r="S884" i="1"/>
  <c r="P885" i="1"/>
  <c r="R887" i="1"/>
  <c r="N891" i="1"/>
  <c r="P893" i="1"/>
  <c r="R895" i="1"/>
  <c r="N899" i="1"/>
  <c r="P901" i="1"/>
  <c r="R903" i="1"/>
  <c r="N907" i="1"/>
  <c r="P909" i="1"/>
  <c r="R911" i="1"/>
  <c r="N915" i="1"/>
  <c r="P917" i="1"/>
  <c r="R919" i="1"/>
  <c r="N976" i="1"/>
  <c r="P978" i="1"/>
  <c r="R980" i="1"/>
  <c r="N984" i="1"/>
  <c r="P986" i="1"/>
  <c r="R988" i="1"/>
  <c r="N992" i="1"/>
  <c r="P994" i="1"/>
  <c r="R996" i="1"/>
  <c r="N1000" i="1"/>
  <c r="R1002" i="1"/>
  <c r="P1004" i="1"/>
  <c r="O1005" i="1"/>
  <c r="T1005" i="1" s="1"/>
  <c r="O1006" i="1"/>
  <c r="O1012" i="1"/>
  <c r="S1012" i="1"/>
  <c r="K1012" i="1"/>
  <c r="T1012" i="1" s="1"/>
  <c r="L1013" i="1"/>
  <c r="Q1013" i="1"/>
  <c r="P1013" i="1"/>
  <c r="S1016" i="1"/>
  <c r="K1016" i="1"/>
  <c r="P1016" i="1"/>
  <c r="O1016" i="1"/>
  <c r="Q1025" i="1"/>
  <c r="P1025" i="1"/>
  <c r="O1025" i="1"/>
  <c r="N1025" i="1"/>
  <c r="M1025" i="1"/>
  <c r="L1025" i="1"/>
  <c r="T1047" i="1"/>
  <c r="T1053" i="1"/>
  <c r="T1054" i="1"/>
  <c r="P1068" i="1"/>
  <c r="O1068" i="1"/>
  <c r="N1068" i="1"/>
  <c r="M1068" i="1"/>
  <c r="L1068" i="1"/>
  <c r="S1068" i="1"/>
  <c r="K1068" i="1"/>
  <c r="T1068" i="1" s="1"/>
  <c r="Q1073" i="1"/>
  <c r="P1073" i="1"/>
  <c r="O1073" i="1"/>
  <c r="N1073" i="1"/>
  <c r="M1073" i="1"/>
  <c r="L1073" i="1"/>
  <c r="T1147" i="1"/>
  <c r="I1360" i="1"/>
  <c r="I1281" i="1"/>
  <c r="I1194" i="1"/>
  <c r="R865" i="1"/>
  <c r="O866" i="1"/>
  <c r="L867" i="1"/>
  <c r="K870" i="1"/>
  <c r="S870" i="1"/>
  <c r="I1368" i="1"/>
  <c r="I1289" i="1"/>
  <c r="I1202" i="1"/>
  <c r="R873" i="1"/>
  <c r="O874" i="1"/>
  <c r="L875" i="1"/>
  <c r="R882" i="1"/>
  <c r="O883" i="1"/>
  <c r="L884" i="1"/>
  <c r="T884" i="1"/>
  <c r="Q885" i="1"/>
  <c r="K887" i="1"/>
  <c r="S887" i="1"/>
  <c r="P888" i="1"/>
  <c r="R890" i="1"/>
  <c r="O891" i="1"/>
  <c r="Q893" i="1"/>
  <c r="K895" i="1"/>
  <c r="S895" i="1"/>
  <c r="P896" i="1"/>
  <c r="R898" i="1"/>
  <c r="T898" i="1" s="1"/>
  <c r="O899" i="1"/>
  <c r="L900" i="1"/>
  <c r="T900" i="1"/>
  <c r="Q901" i="1"/>
  <c r="K903" i="1"/>
  <c r="S903" i="1"/>
  <c r="P904" i="1"/>
  <c r="R906" i="1"/>
  <c r="O907" i="1"/>
  <c r="L908" i="1"/>
  <c r="T908" i="1"/>
  <c r="Q909" i="1"/>
  <c r="K911" i="1"/>
  <c r="S911" i="1"/>
  <c r="P912" i="1"/>
  <c r="R914" i="1"/>
  <c r="O915" i="1"/>
  <c r="L916" i="1"/>
  <c r="Q917" i="1"/>
  <c r="K919" i="1"/>
  <c r="S919" i="1"/>
  <c r="P920" i="1"/>
  <c r="R956" i="1"/>
  <c r="R975" i="1"/>
  <c r="O976" i="1"/>
  <c r="Q978" i="1"/>
  <c r="K980" i="1"/>
  <c r="S980" i="1"/>
  <c r="R983" i="1"/>
  <c r="O984" i="1"/>
  <c r="Q986" i="1"/>
  <c r="K988" i="1"/>
  <c r="S988" i="1"/>
  <c r="R991" i="1"/>
  <c r="O992" i="1"/>
  <c r="Q994" i="1"/>
  <c r="K996" i="1"/>
  <c r="S996" i="1"/>
  <c r="R999" i="1"/>
  <c r="O1000" i="1"/>
  <c r="Q1004" i="1"/>
  <c r="Q1005" i="1"/>
  <c r="P1006" i="1"/>
  <c r="L1012" i="1"/>
  <c r="K1013" i="1"/>
  <c r="T1013" i="1" s="1"/>
  <c r="L1016" i="1"/>
  <c r="K1025" i="1"/>
  <c r="T1025" i="1" s="1"/>
  <c r="T1041" i="1"/>
  <c r="T1042" i="1"/>
  <c r="Q1068" i="1"/>
  <c r="K1073" i="1"/>
  <c r="T1073" i="1" s="1"/>
  <c r="T1082" i="1"/>
  <c r="O1149" i="1"/>
  <c r="L1149" i="1"/>
  <c r="T1149" i="1" s="1"/>
  <c r="S1149" i="1"/>
  <c r="R1149" i="1"/>
  <c r="Q1149" i="1"/>
  <c r="P1149" i="1"/>
  <c r="N1149" i="1"/>
  <c r="M1149" i="1"/>
  <c r="Q1185" i="1"/>
  <c r="P1185" i="1"/>
  <c r="O1185" i="1"/>
  <c r="N1185" i="1"/>
  <c r="M1185" i="1"/>
  <c r="T1185" i="1"/>
  <c r="L1185" i="1"/>
  <c r="S1185" i="1"/>
  <c r="R1185" i="1"/>
  <c r="K865" i="1"/>
  <c r="S865" i="1"/>
  <c r="P866" i="1"/>
  <c r="M867" i="1"/>
  <c r="T867" i="1" s="1"/>
  <c r="I1363" i="1"/>
  <c r="I1284" i="1"/>
  <c r="I1197" i="1"/>
  <c r="R868" i="1"/>
  <c r="L870" i="1"/>
  <c r="T870" i="1" s="1"/>
  <c r="S873" i="1"/>
  <c r="P874" i="1"/>
  <c r="I1371" i="1"/>
  <c r="I1292" i="1"/>
  <c r="I1205" i="1"/>
  <c r="R876" i="1"/>
  <c r="P883" i="1"/>
  <c r="R885" i="1"/>
  <c r="P891" i="1"/>
  <c r="R893" i="1"/>
  <c r="P899" i="1"/>
  <c r="R901" i="1"/>
  <c r="P907" i="1"/>
  <c r="R909" i="1"/>
  <c r="P915" i="1"/>
  <c r="R917" i="1"/>
  <c r="P976" i="1"/>
  <c r="R978" i="1"/>
  <c r="P984" i="1"/>
  <c r="R986" i="1"/>
  <c r="P992" i="1"/>
  <c r="R994" i="1"/>
  <c r="P1000" i="1"/>
  <c r="M1002" i="1"/>
  <c r="Q1002" i="1"/>
  <c r="R1004" i="1"/>
  <c r="R1005" i="1"/>
  <c r="R1006" i="1"/>
  <c r="T1063" i="1"/>
  <c r="T1095" i="1"/>
  <c r="P1100" i="1"/>
  <c r="O1100" i="1"/>
  <c r="N1100" i="1"/>
  <c r="M1100" i="1"/>
  <c r="L1100" i="1"/>
  <c r="S1100" i="1"/>
  <c r="K1100" i="1"/>
  <c r="T1100" i="1" s="1"/>
  <c r="Q1105" i="1"/>
  <c r="P1105" i="1"/>
  <c r="O1105" i="1"/>
  <c r="N1105" i="1"/>
  <c r="M1105" i="1"/>
  <c r="L1105" i="1"/>
  <c r="P1116" i="1"/>
  <c r="O1116" i="1"/>
  <c r="N1116" i="1"/>
  <c r="M1116" i="1"/>
  <c r="L1116" i="1"/>
  <c r="S1116" i="1"/>
  <c r="K1116" i="1"/>
  <c r="T1116" i="1" s="1"/>
  <c r="Q1121" i="1"/>
  <c r="P1121" i="1"/>
  <c r="O1121" i="1"/>
  <c r="N1121" i="1"/>
  <c r="M1121" i="1"/>
  <c r="L1121" i="1"/>
  <c r="L865" i="1"/>
  <c r="T865" i="1" s="1"/>
  <c r="N867" i="1"/>
  <c r="K868" i="1"/>
  <c r="S868" i="1"/>
  <c r="M870" i="1"/>
  <c r="I1366" i="1"/>
  <c r="I1287" i="1"/>
  <c r="I1200" i="1"/>
  <c r="R871" i="1"/>
  <c r="L873" i="1"/>
  <c r="T873" i="1" s="1"/>
  <c r="N875" i="1"/>
  <c r="K876" i="1"/>
  <c r="S876" i="1"/>
  <c r="L882" i="1"/>
  <c r="T882" i="1" s="1"/>
  <c r="Q883" i="1"/>
  <c r="K885" i="1"/>
  <c r="S885" i="1"/>
  <c r="L890" i="1"/>
  <c r="T890" i="1" s="1"/>
  <c r="Q891" i="1"/>
  <c r="K893" i="1"/>
  <c r="T893" i="1" s="1"/>
  <c r="S893" i="1"/>
  <c r="Q899" i="1"/>
  <c r="K901" i="1"/>
  <c r="T901" i="1" s="1"/>
  <c r="S901" i="1"/>
  <c r="Q907" i="1"/>
  <c r="K909" i="1"/>
  <c r="T909" i="1" s="1"/>
  <c r="S909" i="1"/>
  <c r="L914" i="1"/>
  <c r="Q915" i="1"/>
  <c r="K917" i="1"/>
  <c r="T917" i="1" s="1"/>
  <c r="S917" i="1"/>
  <c r="L956" i="1"/>
  <c r="T956" i="1" s="1"/>
  <c r="L975" i="1"/>
  <c r="T975" i="1" s="1"/>
  <c r="Q976" i="1"/>
  <c r="K978" i="1"/>
  <c r="S978" i="1"/>
  <c r="L983" i="1"/>
  <c r="Q984" i="1"/>
  <c r="K986" i="1"/>
  <c r="T986" i="1" s="1"/>
  <c r="S986" i="1"/>
  <c r="L991" i="1"/>
  <c r="T991" i="1" s="1"/>
  <c r="Q992" i="1"/>
  <c r="K994" i="1"/>
  <c r="T994" i="1" s="1"/>
  <c r="S994" i="1"/>
  <c r="L999" i="1"/>
  <c r="T999" i="1" s="1"/>
  <c r="Q1000" i="1"/>
  <c r="K1002" i="1"/>
  <c r="T1002" i="1" s="1"/>
  <c r="N1012" i="1"/>
  <c r="N1013" i="1"/>
  <c r="N1016" i="1"/>
  <c r="M1021" i="1"/>
  <c r="L1021" i="1"/>
  <c r="S1021" i="1"/>
  <c r="K1021" i="1"/>
  <c r="T1021" i="1" s="1"/>
  <c r="R1021" i="1"/>
  <c r="Q1021" i="1"/>
  <c r="P1021" i="1"/>
  <c r="S1025" i="1"/>
  <c r="T1043" i="1"/>
  <c r="T1049" i="1"/>
  <c r="T1050" i="1"/>
  <c r="S1073" i="1"/>
  <c r="Q1100" i="1"/>
  <c r="K1105" i="1"/>
  <c r="T1105" i="1" s="1"/>
  <c r="Q1116" i="1"/>
  <c r="K1121" i="1"/>
  <c r="T1121" i="1" s="1"/>
  <c r="P1132" i="1"/>
  <c r="O1132" i="1"/>
  <c r="N1132" i="1"/>
  <c r="M1132" i="1"/>
  <c r="L1132" i="1"/>
  <c r="S1132" i="1"/>
  <c r="K1132" i="1"/>
  <c r="T1132" i="1" s="1"/>
  <c r="T1135" i="1"/>
  <c r="P1144" i="1"/>
  <c r="O1144" i="1"/>
  <c r="N1144" i="1"/>
  <c r="M1144" i="1"/>
  <c r="L1144" i="1"/>
  <c r="S1144" i="1"/>
  <c r="K1144" i="1"/>
  <c r="T1144" i="1" s="1"/>
  <c r="M865" i="1"/>
  <c r="I1361" i="1"/>
  <c r="I1195" i="1"/>
  <c r="I1282" i="1"/>
  <c r="R866" i="1"/>
  <c r="O867" i="1"/>
  <c r="L868" i="1"/>
  <c r="T868" i="1"/>
  <c r="N870" i="1"/>
  <c r="I1369" i="1"/>
  <c r="I1203" i="1"/>
  <c r="I1290" i="1"/>
  <c r="R874" i="1"/>
  <c r="L876" i="1"/>
  <c r="T876" i="1" s="1"/>
  <c r="L885" i="1"/>
  <c r="L893" i="1"/>
  <c r="L901" i="1"/>
  <c r="L909" i="1"/>
  <c r="L917" i="1"/>
  <c r="L978" i="1"/>
  <c r="L986" i="1"/>
  <c r="L994" i="1"/>
  <c r="L1002" i="1"/>
  <c r="O1004" i="1"/>
  <c r="S1004" i="1"/>
  <c r="K1004" i="1"/>
  <c r="T1004" i="1" s="1"/>
  <c r="L1005" i="1"/>
  <c r="P1005" i="1"/>
  <c r="Q1006" i="1"/>
  <c r="M1006" i="1"/>
  <c r="T1006" i="1"/>
  <c r="P1028" i="1"/>
  <c r="O1028" i="1"/>
  <c r="N1028" i="1"/>
  <c r="M1028" i="1"/>
  <c r="L1028" i="1"/>
  <c r="T1028" i="1" s="1"/>
  <c r="S1028" i="1"/>
  <c r="K1028" i="1"/>
  <c r="T1064" i="1"/>
  <c r="Q1065" i="1"/>
  <c r="P1065" i="1"/>
  <c r="O1065" i="1"/>
  <c r="N1065" i="1"/>
  <c r="M1065" i="1"/>
  <c r="T1065" i="1"/>
  <c r="L1065" i="1"/>
  <c r="P1076" i="1"/>
  <c r="O1076" i="1"/>
  <c r="N1076" i="1"/>
  <c r="M1076" i="1"/>
  <c r="L1076" i="1"/>
  <c r="T1076" i="1" s="1"/>
  <c r="S1076" i="1"/>
  <c r="K1076" i="1"/>
  <c r="Q1081" i="1"/>
  <c r="P1081" i="1"/>
  <c r="O1081" i="1"/>
  <c r="N1081" i="1"/>
  <c r="M1081" i="1"/>
  <c r="T1081" i="1"/>
  <c r="L1081" i="1"/>
  <c r="R1100" i="1"/>
  <c r="R1105" i="1"/>
  <c r="R1116" i="1"/>
  <c r="R1121" i="1"/>
  <c r="T1127" i="1"/>
  <c r="T1130" i="1"/>
  <c r="N1003" i="1"/>
  <c r="T1003" i="1" s="1"/>
  <c r="R1007" i="1"/>
  <c r="T1007" i="1" s="1"/>
  <c r="N1011" i="1"/>
  <c r="T1011" i="1" s="1"/>
  <c r="R1015" i="1"/>
  <c r="Q1018" i="1"/>
  <c r="T1018" i="1" s="1"/>
  <c r="N1019" i="1"/>
  <c r="T1019" i="1" s="1"/>
  <c r="M1022" i="1"/>
  <c r="R1023" i="1"/>
  <c r="T1023" i="1" s="1"/>
  <c r="O1024" i="1"/>
  <c r="Q1026" i="1"/>
  <c r="T1026" i="1" s="1"/>
  <c r="N1027" i="1"/>
  <c r="T1027" i="1" s="1"/>
  <c r="P1029" i="1"/>
  <c r="M1030" i="1"/>
  <c r="T1030" i="1" s="1"/>
  <c r="Q1066" i="1"/>
  <c r="T1066" i="1" s="1"/>
  <c r="N1067" i="1"/>
  <c r="T1067" i="1" s="1"/>
  <c r="P1069" i="1"/>
  <c r="M1070" i="1"/>
  <c r="T1070" i="1" s="1"/>
  <c r="R1071" i="1"/>
  <c r="O1072" i="1"/>
  <c r="Q1074" i="1"/>
  <c r="T1074" i="1" s="1"/>
  <c r="N1075" i="1"/>
  <c r="T1075" i="1" s="1"/>
  <c r="P1077" i="1"/>
  <c r="T1077" i="1" s="1"/>
  <c r="M1078" i="1"/>
  <c r="T1078" i="1" s="1"/>
  <c r="R1079" i="1"/>
  <c r="T1079" i="1" s="1"/>
  <c r="O1080" i="1"/>
  <c r="Q1082" i="1"/>
  <c r="N1083" i="1"/>
  <c r="O1096" i="1"/>
  <c r="Q1098" i="1"/>
  <c r="T1098" i="1" s="1"/>
  <c r="N1099" i="1"/>
  <c r="T1099" i="1" s="1"/>
  <c r="P1101" i="1"/>
  <c r="M1102" i="1"/>
  <c r="R1103" i="1"/>
  <c r="T1103" i="1" s="1"/>
  <c r="O1104" i="1"/>
  <c r="Q1106" i="1"/>
  <c r="T1106" i="1" s="1"/>
  <c r="N1107" i="1"/>
  <c r="T1107" i="1" s="1"/>
  <c r="P1109" i="1"/>
  <c r="M1110" i="1"/>
  <c r="T1110" i="1" s="1"/>
  <c r="R1111" i="1"/>
  <c r="T1111" i="1" s="1"/>
  <c r="O1112" i="1"/>
  <c r="Q1114" i="1"/>
  <c r="T1114" i="1" s="1"/>
  <c r="N1115" i="1"/>
  <c r="T1115" i="1" s="1"/>
  <c r="P1117" i="1"/>
  <c r="M1118" i="1"/>
  <c r="R1119" i="1"/>
  <c r="T1119" i="1" s="1"/>
  <c r="O1120" i="1"/>
  <c r="Q1122" i="1"/>
  <c r="T1122" i="1" s="1"/>
  <c r="N1123" i="1"/>
  <c r="T1123" i="1" s="1"/>
  <c r="P1125" i="1"/>
  <c r="M1126" i="1"/>
  <c r="T1126" i="1" s="1"/>
  <c r="R1127" i="1"/>
  <c r="O1128" i="1"/>
  <c r="Q1130" i="1"/>
  <c r="N1131" i="1"/>
  <c r="T1131" i="1" s="1"/>
  <c r="P1133" i="1"/>
  <c r="M1138" i="1"/>
  <c r="T1138" i="1" s="1"/>
  <c r="R1139" i="1"/>
  <c r="T1139" i="1" s="1"/>
  <c r="O1140" i="1"/>
  <c r="Q1142" i="1"/>
  <c r="T1142" i="1" s="1"/>
  <c r="N1143" i="1"/>
  <c r="T1143" i="1" s="1"/>
  <c r="P1145" i="1"/>
  <c r="T1145" i="1" s="1"/>
  <c r="M1146" i="1"/>
  <c r="T1146" i="1" s="1"/>
  <c r="R1147" i="1"/>
  <c r="O1148" i="1"/>
  <c r="P1152" i="1"/>
  <c r="O1152" i="1"/>
  <c r="N1152" i="1"/>
  <c r="M1152" i="1"/>
  <c r="L1152" i="1"/>
  <c r="T1152" i="1" s="1"/>
  <c r="S1152" i="1"/>
  <c r="K1152" i="1"/>
  <c r="Q1177" i="1"/>
  <c r="P1177" i="1"/>
  <c r="O1177" i="1"/>
  <c r="N1177" i="1"/>
  <c r="M1177" i="1"/>
  <c r="T1177" i="1"/>
  <c r="L1177" i="1"/>
  <c r="T1272" i="1"/>
  <c r="R1018" i="1"/>
  <c r="N1022" i="1"/>
  <c r="P1024" i="1"/>
  <c r="R1026" i="1"/>
  <c r="Q1029" i="1"/>
  <c r="T1029" i="1" s="1"/>
  <c r="N1030" i="1"/>
  <c r="R1066" i="1"/>
  <c r="Q1069" i="1"/>
  <c r="N1070" i="1"/>
  <c r="P1072" i="1"/>
  <c r="R1074" i="1"/>
  <c r="Q1077" i="1"/>
  <c r="N1078" i="1"/>
  <c r="P1080" i="1"/>
  <c r="R1082" i="1"/>
  <c r="P1096" i="1"/>
  <c r="R1098" i="1"/>
  <c r="Q1101" i="1"/>
  <c r="N1102" i="1"/>
  <c r="P1104" i="1"/>
  <c r="R1106" i="1"/>
  <c r="Q1109" i="1"/>
  <c r="N1110" i="1"/>
  <c r="P1112" i="1"/>
  <c r="R1114" i="1"/>
  <c r="Q1117" i="1"/>
  <c r="N1118" i="1"/>
  <c r="P1120" i="1"/>
  <c r="R1122" i="1"/>
  <c r="Q1125" i="1"/>
  <c r="T1125" i="1" s="1"/>
  <c r="N1126" i="1"/>
  <c r="P1128" i="1"/>
  <c r="R1130" i="1"/>
  <c r="Q1133" i="1"/>
  <c r="N1138" i="1"/>
  <c r="P1140" i="1"/>
  <c r="R1142" i="1"/>
  <c r="Q1145" i="1"/>
  <c r="N1146" i="1"/>
  <c r="P1148" i="1"/>
  <c r="P1164" i="1"/>
  <c r="O1164" i="1"/>
  <c r="N1164" i="1"/>
  <c r="M1164" i="1"/>
  <c r="L1164" i="1"/>
  <c r="T1164" i="1" s="1"/>
  <c r="S1164" i="1"/>
  <c r="K1164" i="1"/>
  <c r="P1180" i="1"/>
  <c r="O1180" i="1"/>
  <c r="N1180" i="1"/>
  <c r="M1180" i="1"/>
  <c r="L1180" i="1"/>
  <c r="T1180" i="1" s="1"/>
  <c r="S1180" i="1"/>
  <c r="K1180" i="1"/>
  <c r="Q1209" i="1"/>
  <c r="P1209" i="1"/>
  <c r="O1209" i="1"/>
  <c r="N1209" i="1"/>
  <c r="M1209" i="1"/>
  <c r="T1209" i="1"/>
  <c r="L1209" i="1"/>
  <c r="R1029" i="1"/>
  <c r="R1069" i="1"/>
  <c r="R1077" i="1"/>
  <c r="R1101" i="1"/>
  <c r="R1109" i="1"/>
  <c r="R1117" i="1"/>
  <c r="R1125" i="1"/>
  <c r="R1133" i="1"/>
  <c r="Q1140" i="1"/>
  <c r="R1145" i="1"/>
  <c r="O1146" i="1"/>
  <c r="Q1148" i="1"/>
  <c r="Q1230" i="1"/>
  <c r="M1230" i="1"/>
  <c r="T1230" i="1" s="1"/>
  <c r="S1230" i="1"/>
  <c r="R1230" i="1"/>
  <c r="P1230" i="1"/>
  <c r="O1230" i="1"/>
  <c r="N1230" i="1"/>
  <c r="L1230" i="1"/>
  <c r="Q1236" i="1"/>
  <c r="O1236" i="1"/>
  <c r="N1236" i="1"/>
  <c r="S1236" i="1"/>
  <c r="K1236" i="1"/>
  <c r="T1236" i="1" s="1"/>
  <c r="R1236" i="1"/>
  <c r="P1236" i="1"/>
  <c r="M1236" i="1"/>
  <c r="L1236" i="1"/>
  <c r="T1252" i="1"/>
  <c r="T1256" i="1"/>
  <c r="O1270" i="1"/>
  <c r="N1270" i="1"/>
  <c r="M1270" i="1"/>
  <c r="L1270" i="1"/>
  <c r="S1270" i="1"/>
  <c r="K1270" i="1"/>
  <c r="T1270" i="1" s="1"/>
  <c r="P1270" i="1"/>
  <c r="R1270" i="1"/>
  <c r="P1022" i="1"/>
  <c r="R1024" i="1"/>
  <c r="K1029" i="1"/>
  <c r="S1029" i="1"/>
  <c r="P1030" i="1"/>
  <c r="K1069" i="1"/>
  <c r="T1069" i="1" s="1"/>
  <c r="S1069" i="1"/>
  <c r="P1070" i="1"/>
  <c r="R1072" i="1"/>
  <c r="K1077" i="1"/>
  <c r="S1077" i="1"/>
  <c r="P1078" i="1"/>
  <c r="R1080" i="1"/>
  <c r="R1096" i="1"/>
  <c r="K1101" i="1"/>
  <c r="S1101" i="1"/>
  <c r="P1102" i="1"/>
  <c r="R1104" i="1"/>
  <c r="K1109" i="1"/>
  <c r="S1109" i="1"/>
  <c r="P1110" i="1"/>
  <c r="R1112" i="1"/>
  <c r="T1112" i="1" s="1"/>
  <c r="K1117" i="1"/>
  <c r="S1117" i="1"/>
  <c r="P1118" i="1"/>
  <c r="R1120" i="1"/>
  <c r="K1125" i="1"/>
  <c r="S1125" i="1"/>
  <c r="P1126" i="1"/>
  <c r="R1128" i="1"/>
  <c r="T1128" i="1" s="1"/>
  <c r="K1133" i="1"/>
  <c r="S1133" i="1"/>
  <c r="P1138" i="1"/>
  <c r="R1140" i="1"/>
  <c r="K1145" i="1"/>
  <c r="S1145" i="1"/>
  <c r="P1146" i="1"/>
  <c r="R1148" i="1"/>
  <c r="Q1169" i="1"/>
  <c r="P1169" i="1"/>
  <c r="O1169" i="1"/>
  <c r="N1169" i="1"/>
  <c r="M1169" i="1"/>
  <c r="L1169" i="1"/>
  <c r="P1172" i="1"/>
  <c r="O1172" i="1"/>
  <c r="N1172" i="1"/>
  <c r="M1172" i="1"/>
  <c r="L1172" i="1"/>
  <c r="S1172" i="1"/>
  <c r="K1172" i="1"/>
  <c r="T1172" i="1" s="1"/>
  <c r="P1212" i="1"/>
  <c r="O1212" i="1"/>
  <c r="N1212" i="1"/>
  <c r="M1212" i="1"/>
  <c r="L1212" i="1"/>
  <c r="S1212" i="1"/>
  <c r="K1212" i="1"/>
  <c r="T1212" i="1" s="1"/>
  <c r="Q1022" i="1"/>
  <c r="T1022" i="1" s="1"/>
  <c r="K1024" i="1"/>
  <c r="T1024" i="1" s="1"/>
  <c r="S1024" i="1"/>
  <c r="L1029" i="1"/>
  <c r="Q1030" i="1"/>
  <c r="L1069" i="1"/>
  <c r="Q1070" i="1"/>
  <c r="K1072" i="1"/>
  <c r="T1072" i="1" s="1"/>
  <c r="S1072" i="1"/>
  <c r="L1077" i="1"/>
  <c r="Q1078" i="1"/>
  <c r="K1080" i="1"/>
  <c r="T1080" i="1" s="1"/>
  <c r="S1080" i="1"/>
  <c r="K1096" i="1"/>
  <c r="T1096" i="1" s="1"/>
  <c r="S1096" i="1"/>
  <c r="L1101" i="1"/>
  <c r="T1101" i="1"/>
  <c r="Q1102" i="1"/>
  <c r="K1104" i="1"/>
  <c r="T1104" i="1" s="1"/>
  <c r="S1104" i="1"/>
  <c r="L1109" i="1"/>
  <c r="T1109" i="1"/>
  <c r="Q1110" i="1"/>
  <c r="K1112" i="1"/>
  <c r="S1112" i="1"/>
  <c r="L1117" i="1"/>
  <c r="T1117" i="1" s="1"/>
  <c r="Q1118" i="1"/>
  <c r="K1120" i="1"/>
  <c r="T1120" i="1" s="1"/>
  <c r="S1120" i="1"/>
  <c r="L1125" i="1"/>
  <c r="Q1126" i="1"/>
  <c r="K1128" i="1"/>
  <c r="S1128" i="1"/>
  <c r="L1133" i="1"/>
  <c r="T1133" i="1"/>
  <c r="Q1138" i="1"/>
  <c r="K1140" i="1"/>
  <c r="T1140" i="1" s="1"/>
  <c r="S1140" i="1"/>
  <c r="L1145" i="1"/>
  <c r="Q1146" i="1"/>
  <c r="K1148" i="1"/>
  <c r="T1148" i="1" s="1"/>
  <c r="S1148" i="1"/>
  <c r="K1169" i="1"/>
  <c r="T1169" i="1" s="1"/>
  <c r="Q1172" i="1"/>
  <c r="S1209" i="1"/>
  <c r="Q1212" i="1"/>
  <c r="L1024" i="1"/>
  <c r="L1072" i="1"/>
  <c r="L1080" i="1"/>
  <c r="L1096" i="1"/>
  <c r="L1104" i="1"/>
  <c r="L1112" i="1"/>
  <c r="L1120" i="1"/>
  <c r="L1140" i="1"/>
  <c r="L1148" i="1"/>
  <c r="R1169" i="1"/>
  <c r="R1172" i="1"/>
  <c r="R1212" i="1"/>
  <c r="Q1150" i="1"/>
  <c r="N1151" i="1"/>
  <c r="P1153" i="1"/>
  <c r="P1165" i="1"/>
  <c r="T1165" i="1" s="1"/>
  <c r="M1166" i="1"/>
  <c r="T1166" i="1" s="1"/>
  <c r="R1167" i="1"/>
  <c r="O1168" i="1"/>
  <c r="Q1170" i="1"/>
  <c r="N1171" i="1"/>
  <c r="T1171" i="1" s="1"/>
  <c r="P1173" i="1"/>
  <c r="M1174" i="1"/>
  <c r="T1174" i="1" s="1"/>
  <c r="R1175" i="1"/>
  <c r="O1176" i="1"/>
  <c r="Q1178" i="1"/>
  <c r="N1179" i="1"/>
  <c r="T1179" i="1" s="1"/>
  <c r="P1181" i="1"/>
  <c r="M1182" i="1"/>
  <c r="R1183" i="1"/>
  <c r="O1184" i="1"/>
  <c r="Q1186" i="1"/>
  <c r="N1187" i="1"/>
  <c r="T1187" i="1" s="1"/>
  <c r="R1207" i="1"/>
  <c r="O1208" i="1"/>
  <c r="T1208" i="1" s="1"/>
  <c r="Q1210" i="1"/>
  <c r="N1211" i="1"/>
  <c r="T1211" i="1" s="1"/>
  <c r="S1232" i="1"/>
  <c r="K1232" i="1"/>
  <c r="O1232" i="1"/>
  <c r="P1233" i="1"/>
  <c r="L1233" i="1"/>
  <c r="T1233" i="1" s="1"/>
  <c r="M1234" i="1"/>
  <c r="L1234" i="1"/>
  <c r="Q1234" i="1"/>
  <c r="T1235" i="1"/>
  <c r="T1238" i="1"/>
  <c r="P1267" i="1"/>
  <c r="O1267" i="1"/>
  <c r="N1267" i="1"/>
  <c r="M1267" i="1"/>
  <c r="L1267" i="1"/>
  <c r="T1267" i="1" s="1"/>
  <c r="Q1267" i="1"/>
  <c r="T1273" i="1"/>
  <c r="O1345" i="1"/>
  <c r="M1345" i="1"/>
  <c r="L1345" i="1"/>
  <c r="S1345" i="1"/>
  <c r="R1345" i="1"/>
  <c r="Q1345" i="1"/>
  <c r="P1345" i="1"/>
  <c r="N1345" i="1"/>
  <c r="R1150" i="1"/>
  <c r="O1151" i="1"/>
  <c r="Q1153" i="1"/>
  <c r="Q1165" i="1"/>
  <c r="N1166" i="1"/>
  <c r="R1170" i="1"/>
  <c r="O1171" i="1"/>
  <c r="Q1173" i="1"/>
  <c r="N1174" i="1"/>
  <c r="K1175" i="1"/>
  <c r="S1175" i="1"/>
  <c r="P1176" i="1"/>
  <c r="R1178" i="1"/>
  <c r="O1179" i="1"/>
  <c r="Q1181" i="1"/>
  <c r="N1182" i="1"/>
  <c r="K1183" i="1"/>
  <c r="S1183" i="1"/>
  <c r="P1184" i="1"/>
  <c r="R1186" i="1"/>
  <c r="O1187" i="1"/>
  <c r="K1207" i="1"/>
  <c r="S1207" i="1"/>
  <c r="P1208" i="1"/>
  <c r="R1210" i="1"/>
  <c r="O1211" i="1"/>
  <c r="P1251" i="1"/>
  <c r="O1251" i="1"/>
  <c r="N1251" i="1"/>
  <c r="M1251" i="1"/>
  <c r="T1251" i="1"/>
  <c r="L1251" i="1"/>
  <c r="Q1251" i="1"/>
  <c r="O1254" i="1"/>
  <c r="N1254" i="1"/>
  <c r="M1254" i="1"/>
  <c r="L1254" i="1"/>
  <c r="S1254" i="1"/>
  <c r="K1254" i="1"/>
  <c r="T1254" i="1" s="1"/>
  <c r="P1254" i="1"/>
  <c r="K1345" i="1"/>
  <c r="T1345" i="1" s="1"/>
  <c r="K1150" i="1"/>
  <c r="S1150" i="1"/>
  <c r="P1151" i="1"/>
  <c r="R1153" i="1"/>
  <c r="R1165" i="1"/>
  <c r="O1166" i="1"/>
  <c r="T1167" i="1"/>
  <c r="S1170" i="1"/>
  <c r="R1173" i="1"/>
  <c r="O1174" i="1"/>
  <c r="R1181" i="1"/>
  <c r="O1182" i="1"/>
  <c r="L1150" i="1"/>
  <c r="T1150" i="1" s="1"/>
  <c r="Q1151" i="1"/>
  <c r="K1153" i="1"/>
  <c r="S1153" i="1"/>
  <c r="K1165" i="1"/>
  <c r="S1165" i="1"/>
  <c r="P1166" i="1"/>
  <c r="R1168" i="1"/>
  <c r="T1168" i="1" s="1"/>
  <c r="L1170" i="1"/>
  <c r="T1170" i="1" s="1"/>
  <c r="Q1171" i="1"/>
  <c r="K1173" i="1"/>
  <c r="S1173" i="1"/>
  <c r="P1174" i="1"/>
  <c r="M1175" i="1"/>
  <c r="R1176" i="1"/>
  <c r="L1178" i="1"/>
  <c r="T1178" i="1" s="1"/>
  <c r="Q1179" i="1"/>
  <c r="K1181" i="1"/>
  <c r="S1181" i="1"/>
  <c r="P1182" i="1"/>
  <c r="M1183" i="1"/>
  <c r="R1184" i="1"/>
  <c r="L1186" i="1"/>
  <c r="T1186" i="1" s="1"/>
  <c r="Q1187" i="1"/>
  <c r="L1210" i="1"/>
  <c r="T1210" i="1" s="1"/>
  <c r="Q1211" i="1"/>
  <c r="N1232" i="1"/>
  <c r="N1233" i="1"/>
  <c r="O1234" i="1"/>
  <c r="T1234" i="1" s="1"/>
  <c r="R1251" i="1"/>
  <c r="R1254" i="1"/>
  <c r="S1267" i="1"/>
  <c r="T1153" i="1"/>
  <c r="L1165" i="1"/>
  <c r="Q1166" i="1"/>
  <c r="L1173" i="1"/>
  <c r="T1173" i="1" s="1"/>
  <c r="Q1174" i="1"/>
  <c r="K1176" i="1"/>
  <c r="L1181" i="1"/>
  <c r="T1181" i="1" s="1"/>
  <c r="Q1182" i="1"/>
  <c r="K1184" i="1"/>
  <c r="O1262" i="1"/>
  <c r="N1262" i="1"/>
  <c r="M1262" i="1"/>
  <c r="L1262" i="1"/>
  <c r="S1262" i="1"/>
  <c r="K1262" i="1"/>
  <c r="T1262" i="1" s="1"/>
  <c r="P1262" i="1"/>
  <c r="S1333" i="1"/>
  <c r="Q1333" i="1"/>
  <c r="P1333" i="1"/>
  <c r="O1333" i="1"/>
  <c r="N1333" i="1"/>
  <c r="M1333" i="1"/>
  <c r="L1333" i="1"/>
  <c r="R1333" i="1"/>
  <c r="K1333" i="1"/>
  <c r="T1333" i="1" s="1"/>
  <c r="O1237" i="1"/>
  <c r="N1237" i="1"/>
  <c r="M1237" i="1"/>
  <c r="T1237" i="1"/>
  <c r="L1237" i="1"/>
  <c r="S1237" i="1"/>
  <c r="K1237" i="1"/>
  <c r="P1237" i="1"/>
  <c r="P1259" i="1"/>
  <c r="O1259" i="1"/>
  <c r="N1259" i="1"/>
  <c r="M1259" i="1"/>
  <c r="L1259" i="1"/>
  <c r="T1259" i="1" s="1"/>
  <c r="Q1259" i="1"/>
  <c r="P1325" i="1"/>
  <c r="O1325" i="1"/>
  <c r="N1325" i="1"/>
  <c r="M1325" i="1"/>
  <c r="T1325" i="1"/>
  <c r="L1325" i="1"/>
  <c r="S1325" i="1"/>
  <c r="K1325" i="1"/>
  <c r="R1325" i="1"/>
  <c r="R1231" i="1"/>
  <c r="T1231" i="1" s="1"/>
  <c r="N1235" i="1"/>
  <c r="M1238" i="1"/>
  <c r="O1240" i="1"/>
  <c r="L1241" i="1"/>
  <c r="T1241" i="1" s="1"/>
  <c r="N1252" i="1"/>
  <c r="K1253" i="1"/>
  <c r="S1253" i="1"/>
  <c r="M1255" i="1"/>
  <c r="O1257" i="1"/>
  <c r="L1258" i="1"/>
  <c r="T1258" i="1" s="1"/>
  <c r="N1260" i="1"/>
  <c r="T1260" i="1" s="1"/>
  <c r="K1261" i="1"/>
  <c r="S1261" i="1"/>
  <c r="M1263" i="1"/>
  <c r="O1265" i="1"/>
  <c r="L1266" i="1"/>
  <c r="T1266" i="1"/>
  <c r="N1268" i="1"/>
  <c r="K1269" i="1"/>
  <c r="S1269" i="1"/>
  <c r="M1271" i="1"/>
  <c r="O1273" i="1"/>
  <c r="L1274" i="1"/>
  <c r="T1274" i="1"/>
  <c r="M1294" i="1"/>
  <c r="P1238" i="1"/>
  <c r="R1240" i="1"/>
  <c r="O1241" i="1"/>
  <c r="N1253" i="1"/>
  <c r="P1255" i="1"/>
  <c r="R1257" i="1"/>
  <c r="O1258" i="1"/>
  <c r="Q1260" i="1"/>
  <c r="N1261" i="1"/>
  <c r="P1263" i="1"/>
  <c r="R1265" i="1"/>
  <c r="O1266" i="1"/>
  <c r="Q1268" i="1"/>
  <c r="N1269" i="1"/>
  <c r="P1271" i="1"/>
  <c r="R1273" i="1"/>
  <c r="O1274" i="1"/>
  <c r="P1298" i="1"/>
  <c r="O1298" i="1"/>
  <c r="M1298" i="1"/>
  <c r="L1298" i="1"/>
  <c r="T1298" i="1" s="1"/>
  <c r="T1323" i="1"/>
  <c r="Q1563" i="1"/>
  <c r="P1563" i="1"/>
  <c r="O1563" i="1"/>
  <c r="N1563" i="1"/>
  <c r="M1563" i="1"/>
  <c r="T1563" i="1"/>
  <c r="L1563" i="1"/>
  <c r="S1563" i="1"/>
  <c r="R1563" i="1"/>
  <c r="K1563" i="1"/>
  <c r="Q1238" i="1"/>
  <c r="K1240" i="1"/>
  <c r="P1241" i="1"/>
  <c r="O1253" i="1"/>
  <c r="Q1255" i="1"/>
  <c r="K1257" i="1"/>
  <c r="P1258" i="1"/>
  <c r="O1261" i="1"/>
  <c r="Q1263" i="1"/>
  <c r="K1265" i="1"/>
  <c r="T1265" i="1" s="1"/>
  <c r="P1266" i="1"/>
  <c r="R1268" i="1"/>
  <c r="O1269" i="1"/>
  <c r="Q1271" i="1"/>
  <c r="Q1295" i="1"/>
  <c r="P1295" i="1"/>
  <c r="N1295" i="1"/>
  <c r="M1295" i="1"/>
  <c r="P1317" i="1"/>
  <c r="O1317" i="1"/>
  <c r="N1317" i="1"/>
  <c r="M1317" i="1"/>
  <c r="L1317" i="1"/>
  <c r="S1317" i="1"/>
  <c r="K1317" i="1"/>
  <c r="T1317" i="1" s="1"/>
  <c r="T1331" i="1"/>
  <c r="T1332" i="1"/>
  <c r="R1238" i="1"/>
  <c r="P1253" i="1"/>
  <c r="R1255" i="1"/>
  <c r="P1261" i="1"/>
  <c r="R1263" i="1"/>
  <c r="P1269" i="1"/>
  <c r="R1271" i="1"/>
  <c r="T1329" i="1"/>
  <c r="Q1377" i="1"/>
  <c r="P1377" i="1"/>
  <c r="O1377" i="1"/>
  <c r="N1377" i="1"/>
  <c r="M1377" i="1"/>
  <c r="L1377" i="1"/>
  <c r="T1377" i="1" s="1"/>
  <c r="S1377" i="1"/>
  <c r="R1377" i="1"/>
  <c r="K1377" i="1"/>
  <c r="K1238" i="1"/>
  <c r="S1238" i="1"/>
  <c r="Q1253" i="1"/>
  <c r="K1255" i="1"/>
  <c r="S1255" i="1"/>
  <c r="T1255" i="1" s="1"/>
  <c r="Q1261" i="1"/>
  <c r="K1263" i="1"/>
  <c r="T1263" i="1" s="1"/>
  <c r="S1263" i="1"/>
  <c r="L1268" i="1"/>
  <c r="T1268" i="1" s="1"/>
  <c r="Q1269" i="1"/>
  <c r="K1271" i="1"/>
  <c r="T1271" i="1" s="1"/>
  <c r="S1271" i="1"/>
  <c r="L1295" i="1"/>
  <c r="T1295" i="1" s="1"/>
  <c r="R1317" i="1"/>
  <c r="L1238" i="1"/>
  <c r="L1255" i="1"/>
  <c r="L1263" i="1"/>
  <c r="L1271" i="1"/>
  <c r="L1294" i="1"/>
  <c r="S1294" i="1"/>
  <c r="K1294" i="1"/>
  <c r="T1294" i="1" s="1"/>
  <c r="Q1294" i="1"/>
  <c r="P1294" i="1"/>
  <c r="Q1322" i="1"/>
  <c r="P1322" i="1"/>
  <c r="T1322" i="1" s="1"/>
  <c r="O1322" i="1"/>
  <c r="N1322" i="1"/>
  <c r="M1322" i="1"/>
  <c r="L1322" i="1"/>
  <c r="T1351" i="1"/>
  <c r="R1296" i="1"/>
  <c r="Q1299" i="1"/>
  <c r="P1318" i="1"/>
  <c r="M1319" i="1"/>
  <c r="R1320" i="1"/>
  <c r="T1320" i="1" s="1"/>
  <c r="O1321" i="1"/>
  <c r="T1321" i="1" s="1"/>
  <c r="Q1323" i="1"/>
  <c r="N1324" i="1"/>
  <c r="T1324" i="1" s="1"/>
  <c r="P1326" i="1"/>
  <c r="M1327" i="1"/>
  <c r="T1327" i="1" s="1"/>
  <c r="R1328" i="1"/>
  <c r="T1328" i="1" s="1"/>
  <c r="M1330" i="1"/>
  <c r="R1331" i="1"/>
  <c r="O1332" i="1"/>
  <c r="P1334" i="1"/>
  <c r="M1334" i="1"/>
  <c r="P1340" i="1"/>
  <c r="O1341" i="1"/>
  <c r="Q1342" i="1"/>
  <c r="P1347" i="1"/>
  <c r="Q1348" i="1"/>
  <c r="T1375" i="1"/>
  <c r="T1470" i="1"/>
  <c r="K1296" i="1"/>
  <c r="S1296" i="1"/>
  <c r="P1297" i="1"/>
  <c r="T1297" i="1" s="1"/>
  <c r="R1299" i="1"/>
  <c r="Q1318" i="1"/>
  <c r="N1319" i="1"/>
  <c r="R1323" i="1"/>
  <c r="O1324" i="1"/>
  <c r="Q1326" i="1"/>
  <c r="N1327" i="1"/>
  <c r="N1330" i="1"/>
  <c r="Q1340" i="1"/>
  <c r="Q1341" i="1"/>
  <c r="R1342" i="1"/>
  <c r="R1347" i="1"/>
  <c r="R1318" i="1"/>
  <c r="O1319" i="1"/>
  <c r="R1326" i="1"/>
  <c r="O1327" i="1"/>
  <c r="O1330" i="1"/>
  <c r="L1299" i="1"/>
  <c r="T1299" i="1" s="1"/>
  <c r="K1318" i="1"/>
  <c r="T1318" i="1" s="1"/>
  <c r="S1318" i="1"/>
  <c r="P1319" i="1"/>
  <c r="L1323" i="1"/>
  <c r="Q1324" i="1"/>
  <c r="K1326" i="1"/>
  <c r="S1326" i="1"/>
  <c r="P1327" i="1"/>
  <c r="P1330" i="1"/>
  <c r="N1334" i="1"/>
  <c r="T1334" i="1" s="1"/>
  <c r="O1337" i="1"/>
  <c r="L1337" i="1"/>
  <c r="T1337" i="1" s="1"/>
  <c r="L1338" i="1"/>
  <c r="T1338" i="1" s="1"/>
  <c r="Q1338" i="1"/>
  <c r="Q1339" i="1"/>
  <c r="N1339" i="1"/>
  <c r="T1339" i="1" s="1"/>
  <c r="T1546" i="1"/>
  <c r="L1318" i="1"/>
  <c r="Q1319" i="1"/>
  <c r="T1319" i="1" s="1"/>
  <c r="L1326" i="1"/>
  <c r="T1326" i="1" s="1"/>
  <c r="Q1327" i="1"/>
  <c r="Q1330" i="1"/>
  <c r="N1340" i="1"/>
  <c r="S1340" i="1"/>
  <c r="K1340" i="1"/>
  <c r="T1340" i="1" s="1"/>
  <c r="S1341" i="1"/>
  <c r="K1341" i="1"/>
  <c r="T1341" i="1" s="1"/>
  <c r="P1341" i="1"/>
  <c r="P1342" i="1"/>
  <c r="N1342" i="1"/>
  <c r="M1342" i="1"/>
  <c r="T1342" i="1" s="1"/>
  <c r="Q1347" i="1"/>
  <c r="O1347" i="1"/>
  <c r="N1347" i="1"/>
  <c r="T1347" i="1" s="1"/>
  <c r="N1348" i="1"/>
  <c r="L1348" i="1"/>
  <c r="S1348" i="1"/>
  <c r="K1348" i="1"/>
  <c r="T1348" i="1" s="1"/>
  <c r="Q1353" i="1"/>
  <c r="P1353" i="1"/>
  <c r="O1353" i="1"/>
  <c r="T1353" i="1" s="1"/>
  <c r="N1353" i="1"/>
  <c r="M1353" i="1"/>
  <c r="L1353" i="1"/>
  <c r="R1335" i="1"/>
  <c r="T1335" i="1" s="1"/>
  <c r="O1336" i="1"/>
  <c r="T1336" i="1" s="1"/>
  <c r="R1343" i="1"/>
  <c r="T1343" i="1" s="1"/>
  <c r="O1344" i="1"/>
  <c r="T1344" i="1" s="1"/>
  <c r="Q1346" i="1"/>
  <c r="P1349" i="1"/>
  <c r="M1350" i="1"/>
  <c r="R1351" i="1"/>
  <c r="O1352" i="1"/>
  <c r="T1352" i="1" s="1"/>
  <c r="P1373" i="1"/>
  <c r="M1374" i="1"/>
  <c r="O1376" i="1"/>
  <c r="T1376" i="1" s="1"/>
  <c r="Q1378" i="1"/>
  <c r="P1404" i="1"/>
  <c r="O1404" i="1"/>
  <c r="N1404" i="1"/>
  <c r="M1404" i="1"/>
  <c r="L1404" i="1"/>
  <c r="S1404" i="1"/>
  <c r="K1404" i="1"/>
  <c r="T1404" i="1" s="1"/>
  <c r="T1425" i="1"/>
  <c r="T1459" i="1"/>
  <c r="T1510" i="1"/>
  <c r="T1522" i="1"/>
  <c r="T1528" i="1"/>
  <c r="T1529" i="1"/>
  <c r="T1548" i="1"/>
  <c r="T1554" i="1"/>
  <c r="Q1555" i="1"/>
  <c r="P1555" i="1"/>
  <c r="O1555" i="1"/>
  <c r="N1555" i="1"/>
  <c r="M1555" i="1"/>
  <c r="L1555" i="1"/>
  <c r="T1555" i="1" s="1"/>
  <c r="R1346" i="1"/>
  <c r="Q1349" i="1"/>
  <c r="N1350" i="1"/>
  <c r="Q1373" i="1"/>
  <c r="N1374" i="1"/>
  <c r="R1378" i="1"/>
  <c r="T1426" i="1"/>
  <c r="T1443" i="1"/>
  <c r="T1476" i="1"/>
  <c r="T1489" i="1"/>
  <c r="T1490" i="1"/>
  <c r="T1496" i="1"/>
  <c r="T1516" i="1"/>
  <c r="T1517" i="1"/>
  <c r="T1536" i="1"/>
  <c r="T1542" i="1"/>
  <c r="T1549" i="1"/>
  <c r="P1558" i="1"/>
  <c r="O1558" i="1"/>
  <c r="N1558" i="1"/>
  <c r="M1558" i="1"/>
  <c r="L1558" i="1"/>
  <c r="T1558" i="1" s="1"/>
  <c r="S1558" i="1"/>
  <c r="K1558" i="1"/>
  <c r="R1349" i="1"/>
  <c r="O1350" i="1"/>
  <c r="R1373" i="1"/>
  <c r="O1374" i="1"/>
  <c r="T1400" i="1"/>
  <c r="T1477" i="1"/>
  <c r="T1497" i="1"/>
  <c r="T1537" i="1"/>
  <c r="T1725" i="1"/>
  <c r="N1768" i="1"/>
  <c r="M1768" i="1"/>
  <c r="T1768" i="1"/>
  <c r="L1768" i="1"/>
  <c r="S1768" i="1"/>
  <c r="K1768" i="1"/>
  <c r="Q1768" i="1"/>
  <c r="P1768" i="1"/>
  <c r="R1768" i="1"/>
  <c r="O1768" i="1"/>
  <c r="L1346" i="1"/>
  <c r="T1346" i="1" s="1"/>
  <c r="K1349" i="1"/>
  <c r="S1349" i="1"/>
  <c r="P1350" i="1"/>
  <c r="K1373" i="1"/>
  <c r="S1373" i="1"/>
  <c r="P1374" i="1"/>
  <c r="L1378" i="1"/>
  <c r="T1378" i="1" s="1"/>
  <c r="T1444" i="1"/>
  <c r="T1446" i="1"/>
  <c r="T1472" i="1"/>
  <c r="T1498" i="1"/>
  <c r="T1512" i="1"/>
  <c r="T1524" i="1"/>
  <c r="T1525" i="1"/>
  <c r="T1544" i="1"/>
  <c r="T1550" i="1"/>
  <c r="S1555" i="1"/>
  <c r="R1558" i="1"/>
  <c r="T1581" i="1"/>
  <c r="Q1715" i="1"/>
  <c r="P1715" i="1"/>
  <c r="O1715" i="1"/>
  <c r="N1715" i="1"/>
  <c r="L1715" i="1"/>
  <c r="S1715" i="1"/>
  <c r="K1715" i="1"/>
  <c r="T1715" i="1" s="1"/>
  <c r="R1715" i="1"/>
  <c r="T1373" i="1"/>
  <c r="Q1374" i="1"/>
  <c r="P1396" i="1"/>
  <c r="O1396" i="1"/>
  <c r="N1396" i="1"/>
  <c r="M1396" i="1"/>
  <c r="L1396" i="1"/>
  <c r="S1396" i="1"/>
  <c r="K1396" i="1"/>
  <c r="T1396" i="1" s="1"/>
  <c r="T1421" i="1"/>
  <c r="T1422" i="1"/>
  <c r="T1438" i="1"/>
  <c r="T1485" i="1"/>
  <c r="T1486" i="1"/>
  <c r="T1492" i="1"/>
  <c r="T1538" i="1"/>
  <c r="T1591" i="1"/>
  <c r="T1760" i="1"/>
  <c r="Q1401" i="1"/>
  <c r="P1401" i="1"/>
  <c r="O1401" i="1"/>
  <c r="N1401" i="1"/>
  <c r="M1401" i="1"/>
  <c r="L1401" i="1"/>
  <c r="T1401" i="1" s="1"/>
  <c r="T1439" i="1"/>
  <c r="T1474" i="1"/>
  <c r="T1514" i="1"/>
  <c r="T1526" i="1"/>
  <c r="T1533" i="1"/>
  <c r="N1616" i="1"/>
  <c r="M1616" i="1"/>
  <c r="T1616" i="1"/>
  <c r="L1616" i="1"/>
  <c r="S1616" i="1"/>
  <c r="K1616" i="1"/>
  <c r="Q1616" i="1"/>
  <c r="P1616" i="1"/>
  <c r="R1616" i="1"/>
  <c r="N1675" i="1"/>
  <c r="M1675" i="1"/>
  <c r="L1675" i="1"/>
  <c r="S1675" i="1"/>
  <c r="K1675" i="1"/>
  <c r="T1675" i="1" s="1"/>
  <c r="Q1675" i="1"/>
  <c r="P1675" i="1"/>
  <c r="R1675" i="1"/>
  <c r="O1675" i="1"/>
  <c r="N1395" i="1"/>
  <c r="P1397" i="1"/>
  <c r="M1398" i="1"/>
  <c r="R1399" i="1"/>
  <c r="O1400" i="1"/>
  <c r="Q1402" i="1"/>
  <c r="N1403" i="1"/>
  <c r="P1405" i="1"/>
  <c r="T1405" i="1" s="1"/>
  <c r="M1406" i="1"/>
  <c r="T1406" i="1" s="1"/>
  <c r="R1469" i="1"/>
  <c r="O1470" i="1"/>
  <c r="Q1556" i="1"/>
  <c r="N1557" i="1"/>
  <c r="T1557" i="1" s="1"/>
  <c r="P1559" i="1"/>
  <c r="M1560" i="1"/>
  <c r="T1560" i="1" s="1"/>
  <c r="R1561" i="1"/>
  <c r="O1562" i="1"/>
  <c r="T1572" i="1"/>
  <c r="T1578" i="1"/>
  <c r="T1593" i="1"/>
  <c r="T1599" i="1"/>
  <c r="T1600" i="1"/>
  <c r="T1634" i="1"/>
  <c r="T1655" i="1"/>
  <c r="T1692" i="1"/>
  <c r="T1705" i="1"/>
  <c r="T1739" i="1"/>
  <c r="O1395" i="1"/>
  <c r="Q1397" i="1"/>
  <c r="N1398" i="1"/>
  <c r="K1399" i="1"/>
  <c r="T1399" i="1" s="1"/>
  <c r="S1399" i="1"/>
  <c r="P1400" i="1"/>
  <c r="R1402" i="1"/>
  <c r="O1403" i="1"/>
  <c r="Q1405" i="1"/>
  <c r="N1406" i="1"/>
  <c r="K1469" i="1"/>
  <c r="T1469" i="1" s="1"/>
  <c r="S1469" i="1"/>
  <c r="P1470" i="1"/>
  <c r="R1556" i="1"/>
  <c r="O1557" i="1"/>
  <c r="Q1559" i="1"/>
  <c r="N1560" i="1"/>
  <c r="K1561" i="1"/>
  <c r="S1561" i="1"/>
  <c r="P1562" i="1"/>
  <c r="T1579" i="1"/>
  <c r="T1601" i="1"/>
  <c r="T1635" i="1"/>
  <c r="T1693" i="1"/>
  <c r="N1716" i="1"/>
  <c r="M1716" i="1"/>
  <c r="L1716" i="1"/>
  <c r="S1716" i="1"/>
  <c r="K1716" i="1"/>
  <c r="T1716" i="1" s="1"/>
  <c r="Q1716" i="1"/>
  <c r="P1716" i="1"/>
  <c r="T1740" i="1"/>
  <c r="P1395" i="1"/>
  <c r="R1397" i="1"/>
  <c r="O1398" i="1"/>
  <c r="L1399" i="1"/>
  <c r="Q1400" i="1"/>
  <c r="K1402" i="1"/>
  <c r="S1402" i="1"/>
  <c r="P1403" i="1"/>
  <c r="R1405" i="1"/>
  <c r="O1406" i="1"/>
  <c r="L1469" i="1"/>
  <c r="Q1470" i="1"/>
  <c r="R1559" i="1"/>
  <c r="O1560" i="1"/>
  <c r="T1567" i="1"/>
  <c r="N1608" i="1"/>
  <c r="M1608" i="1"/>
  <c r="L1608" i="1"/>
  <c r="S1608" i="1"/>
  <c r="K1608" i="1"/>
  <c r="T1608" i="1" s="1"/>
  <c r="Q1608" i="1"/>
  <c r="P1608" i="1"/>
  <c r="T1650" i="1"/>
  <c r="T1700" i="1"/>
  <c r="T1747" i="1"/>
  <c r="Q1395" i="1"/>
  <c r="K1397" i="1"/>
  <c r="S1397" i="1"/>
  <c r="P1398" i="1"/>
  <c r="M1399" i="1"/>
  <c r="R1400" i="1"/>
  <c r="L1402" i="1"/>
  <c r="T1402" i="1" s="1"/>
  <c r="Q1403" i="1"/>
  <c r="S1405" i="1"/>
  <c r="P1406" i="1"/>
  <c r="M1469" i="1"/>
  <c r="R1470" i="1"/>
  <c r="L1556" i="1"/>
  <c r="T1556" i="1" s="1"/>
  <c r="Q1557" i="1"/>
  <c r="K1559" i="1"/>
  <c r="S1559" i="1"/>
  <c r="P1560" i="1"/>
  <c r="M1561" i="1"/>
  <c r="R1562" i="1"/>
  <c r="T1568" i="1"/>
  <c r="T1574" i="1"/>
  <c r="T1580" i="1"/>
  <c r="T1595" i="1"/>
  <c r="T1596" i="1"/>
  <c r="O1608" i="1"/>
  <c r="Q1615" i="1"/>
  <c r="P1615" i="1"/>
  <c r="O1615" i="1"/>
  <c r="N1615" i="1"/>
  <c r="L1615" i="1"/>
  <c r="S1615" i="1"/>
  <c r="K1615" i="1"/>
  <c r="T1615" i="1" s="1"/>
  <c r="T1651" i="1"/>
  <c r="T1657" i="1"/>
  <c r="T1701" i="1"/>
  <c r="R1716" i="1"/>
  <c r="T1726" i="1"/>
  <c r="T1748" i="1"/>
  <c r="R1395" i="1"/>
  <c r="L1397" i="1"/>
  <c r="T1397" i="1" s="1"/>
  <c r="Q1398" i="1"/>
  <c r="N1399" i="1"/>
  <c r="K1400" i="1"/>
  <c r="S1400" i="1"/>
  <c r="M1402" i="1"/>
  <c r="R1403" i="1"/>
  <c r="L1405" i="1"/>
  <c r="Q1406" i="1"/>
  <c r="N1469" i="1"/>
  <c r="K1470" i="1"/>
  <c r="S1470" i="1"/>
  <c r="L1559" i="1"/>
  <c r="T1559" i="1" s="1"/>
  <c r="Q1560" i="1"/>
  <c r="K1562" i="1"/>
  <c r="T1575" i="1"/>
  <c r="T1597" i="1"/>
  <c r="T1603" i="1"/>
  <c r="R1608" i="1"/>
  <c r="T1631" i="1"/>
  <c r="T1658" i="1"/>
  <c r="Q1674" i="1"/>
  <c r="P1674" i="1"/>
  <c r="O1674" i="1"/>
  <c r="N1674" i="1"/>
  <c r="L1674" i="1"/>
  <c r="S1674" i="1"/>
  <c r="K1674" i="1"/>
  <c r="T1674" i="1" s="1"/>
  <c r="T1695" i="1"/>
  <c r="T1736" i="1"/>
  <c r="T1749" i="1"/>
  <c r="Q1767" i="1"/>
  <c r="P1767" i="1"/>
  <c r="O1767" i="1"/>
  <c r="N1767" i="1"/>
  <c r="L1767" i="1"/>
  <c r="T1767" i="1" s="1"/>
  <c r="S1767" i="1"/>
  <c r="K1767" i="1"/>
  <c r="K1395" i="1"/>
  <c r="L1400" i="1"/>
  <c r="K1403" i="1"/>
  <c r="L1470" i="1"/>
  <c r="T1645" i="1"/>
  <c r="T1646" i="1"/>
  <c r="Q1682" i="1"/>
  <c r="P1682" i="1"/>
  <c r="O1682" i="1"/>
  <c r="N1682" i="1"/>
  <c r="L1682" i="1"/>
  <c r="S1682" i="1"/>
  <c r="K1682" i="1"/>
  <c r="T1682" i="1" s="1"/>
  <c r="O1564" i="1"/>
  <c r="T1564" i="1" s="1"/>
  <c r="M1609" i="1"/>
  <c r="R1610" i="1"/>
  <c r="O1611" i="1"/>
  <c r="L1612" i="1"/>
  <c r="T1612" i="1" s="1"/>
  <c r="Q1613" i="1"/>
  <c r="N1614" i="1"/>
  <c r="T1614" i="1" s="1"/>
  <c r="M1617" i="1"/>
  <c r="R1618" i="1"/>
  <c r="O1619" i="1"/>
  <c r="R1669" i="1"/>
  <c r="O1670" i="1"/>
  <c r="L1671" i="1"/>
  <c r="Q1672" i="1"/>
  <c r="N1673" i="1"/>
  <c r="M1676" i="1"/>
  <c r="R1677" i="1"/>
  <c r="O1678" i="1"/>
  <c r="L1679" i="1"/>
  <c r="Q1680" i="1"/>
  <c r="N1681" i="1"/>
  <c r="T1681" i="1" s="1"/>
  <c r="R1707" i="1"/>
  <c r="M1709" i="1"/>
  <c r="R1710" i="1"/>
  <c r="O1711" i="1"/>
  <c r="L1712" i="1"/>
  <c r="Q1713" i="1"/>
  <c r="N1714" i="1"/>
  <c r="R1718" i="1"/>
  <c r="O1719" i="1"/>
  <c r="L1720" i="1"/>
  <c r="T1720" i="1" s="1"/>
  <c r="R1762" i="1"/>
  <c r="O1763" i="1"/>
  <c r="Q1765" i="1"/>
  <c r="R1770" i="1"/>
  <c r="O1771" i="1"/>
  <c r="L1772" i="1"/>
  <c r="Q1773" i="1"/>
  <c r="N1774" i="1"/>
  <c r="P1564" i="1"/>
  <c r="N1609" i="1"/>
  <c r="K1610" i="1"/>
  <c r="S1610" i="1"/>
  <c r="P1611" i="1"/>
  <c r="M1612" i="1"/>
  <c r="R1613" i="1"/>
  <c r="O1614" i="1"/>
  <c r="N1617" i="1"/>
  <c r="K1618" i="1"/>
  <c r="T1618" i="1" s="1"/>
  <c r="S1618" i="1"/>
  <c r="P1619" i="1"/>
  <c r="T1619" i="1" s="1"/>
  <c r="P1670" i="1"/>
  <c r="M1671" i="1"/>
  <c r="R1672" i="1"/>
  <c r="O1673" i="1"/>
  <c r="N1676" i="1"/>
  <c r="S1677" i="1"/>
  <c r="R1680" i="1"/>
  <c r="O1681" i="1"/>
  <c r="K1707" i="1"/>
  <c r="S1707" i="1"/>
  <c r="N1709" i="1"/>
  <c r="K1710" i="1"/>
  <c r="S1710" i="1"/>
  <c r="P1711" i="1"/>
  <c r="M1712" i="1"/>
  <c r="T1712" i="1" s="1"/>
  <c r="R1713" i="1"/>
  <c r="O1714" i="1"/>
  <c r="N1717" i="1"/>
  <c r="K1718" i="1"/>
  <c r="S1718" i="1"/>
  <c r="P1719" i="1"/>
  <c r="M1720" i="1"/>
  <c r="N1761" i="1"/>
  <c r="K1762" i="1"/>
  <c r="S1762" i="1"/>
  <c r="P1763" i="1"/>
  <c r="R1765" i="1"/>
  <c r="K1770" i="1"/>
  <c r="S1770" i="1"/>
  <c r="P1771" i="1"/>
  <c r="M1772" i="1"/>
  <c r="T1772" i="1" s="1"/>
  <c r="R1773" i="1"/>
  <c r="O1774" i="1"/>
  <c r="R1564" i="1"/>
  <c r="P1609" i="1"/>
  <c r="M1610" i="1"/>
  <c r="R1611" i="1"/>
  <c r="O1612" i="1"/>
  <c r="L1613" i="1"/>
  <c r="Q1614" i="1"/>
  <c r="P1617" i="1"/>
  <c r="M1618" i="1"/>
  <c r="R1619" i="1"/>
  <c r="M1669" i="1"/>
  <c r="T1669" i="1" s="1"/>
  <c r="R1670" i="1"/>
  <c r="O1671" i="1"/>
  <c r="L1672" i="1"/>
  <c r="T1672" i="1" s="1"/>
  <c r="Q1673" i="1"/>
  <c r="P1676" i="1"/>
  <c r="M1677" i="1"/>
  <c r="R1678" i="1"/>
  <c r="O1679" i="1"/>
  <c r="T1679" i="1" s="1"/>
  <c r="L1680" i="1"/>
  <c r="Q1681" i="1"/>
  <c r="M1707" i="1"/>
  <c r="P1709" i="1"/>
  <c r="M1710" i="1"/>
  <c r="R1711" i="1"/>
  <c r="O1712" i="1"/>
  <c r="L1713" i="1"/>
  <c r="Q1714" i="1"/>
  <c r="P1717" i="1"/>
  <c r="M1718" i="1"/>
  <c r="R1719" i="1"/>
  <c r="O1720" i="1"/>
  <c r="M1762" i="1"/>
  <c r="R1763" i="1"/>
  <c r="O1764" i="1"/>
  <c r="L1765" i="1"/>
  <c r="T1765" i="1" s="1"/>
  <c r="Q1766" i="1"/>
  <c r="M1770" i="1"/>
  <c r="R1771" i="1"/>
  <c r="O1772" i="1"/>
  <c r="L1773" i="1"/>
  <c r="Q1774" i="1"/>
  <c r="S1564" i="1"/>
  <c r="Q1609" i="1"/>
  <c r="N1610" i="1"/>
  <c r="K1611" i="1"/>
  <c r="S1611" i="1"/>
  <c r="T1611" i="1" s="1"/>
  <c r="P1612" i="1"/>
  <c r="M1613" i="1"/>
  <c r="T1613" i="1" s="1"/>
  <c r="R1614" i="1"/>
  <c r="S1619" i="1"/>
  <c r="N1669" i="1"/>
  <c r="K1670" i="1"/>
  <c r="S1670" i="1"/>
  <c r="P1671" i="1"/>
  <c r="T1671" i="1" s="1"/>
  <c r="M1672" i="1"/>
  <c r="R1673" i="1"/>
  <c r="Q1676" i="1"/>
  <c r="N1677" i="1"/>
  <c r="S1678" i="1"/>
  <c r="P1679" i="1"/>
  <c r="M1680" i="1"/>
  <c r="T1680" i="1" s="1"/>
  <c r="R1681" i="1"/>
  <c r="N1707" i="1"/>
  <c r="Q1709" i="1"/>
  <c r="N1710" i="1"/>
  <c r="K1711" i="1"/>
  <c r="S1711" i="1"/>
  <c r="P1712" i="1"/>
  <c r="M1713" i="1"/>
  <c r="T1713" i="1" s="1"/>
  <c r="R1714" i="1"/>
  <c r="Q1717" i="1"/>
  <c r="N1718" i="1"/>
  <c r="K1719" i="1"/>
  <c r="S1719" i="1"/>
  <c r="P1720" i="1"/>
  <c r="Q1761" i="1"/>
  <c r="N1762" i="1"/>
  <c r="K1763" i="1"/>
  <c r="T1763" i="1" s="1"/>
  <c r="S1763" i="1"/>
  <c r="P1764" i="1"/>
  <c r="M1765" i="1"/>
  <c r="R1766" i="1"/>
  <c r="Q1769" i="1"/>
  <c r="T1769" i="1" s="1"/>
  <c r="N1770" i="1"/>
  <c r="K1771" i="1"/>
  <c r="T1771" i="1" s="1"/>
  <c r="S1771" i="1"/>
  <c r="P1772" i="1"/>
  <c r="M1773" i="1"/>
  <c r="T1773" i="1" s="1"/>
  <c r="R1774" i="1"/>
  <c r="R1609" i="1"/>
  <c r="O1610" i="1"/>
  <c r="L1611" i="1"/>
  <c r="Q1612" i="1"/>
  <c r="N1613" i="1"/>
  <c r="K1614" i="1"/>
  <c r="S1614" i="1"/>
  <c r="R1617" i="1"/>
  <c r="O1618" i="1"/>
  <c r="O1669" i="1"/>
  <c r="L1670" i="1"/>
  <c r="T1670" i="1" s="1"/>
  <c r="Q1671" i="1"/>
  <c r="N1672" i="1"/>
  <c r="K1673" i="1"/>
  <c r="T1673" i="1" s="1"/>
  <c r="S1673" i="1"/>
  <c r="R1676" i="1"/>
  <c r="O1677" i="1"/>
  <c r="L1678" i="1"/>
  <c r="T1678" i="1" s="1"/>
  <c r="Q1679" i="1"/>
  <c r="N1680" i="1"/>
  <c r="K1681" i="1"/>
  <c r="S1681" i="1"/>
  <c r="O1707" i="1"/>
  <c r="R1709" i="1"/>
  <c r="O1710" i="1"/>
  <c r="L1711" i="1"/>
  <c r="T1711" i="1" s="1"/>
  <c r="Q1712" i="1"/>
  <c r="N1713" i="1"/>
  <c r="K1714" i="1"/>
  <c r="T1714" i="1" s="1"/>
  <c r="S1714" i="1"/>
  <c r="R1717" i="1"/>
  <c r="O1718" i="1"/>
  <c r="L1719" i="1"/>
  <c r="T1719" i="1" s="1"/>
  <c r="Q1720" i="1"/>
  <c r="R1761" i="1"/>
  <c r="O1762" i="1"/>
  <c r="L1763" i="1"/>
  <c r="Q1764" i="1"/>
  <c r="T1764" i="1" s="1"/>
  <c r="N1765" i="1"/>
  <c r="K1766" i="1"/>
  <c r="T1766" i="1" s="1"/>
  <c r="S1766" i="1"/>
  <c r="O1770" i="1"/>
  <c r="L1771" i="1"/>
  <c r="Q1772" i="1"/>
  <c r="N1773" i="1"/>
  <c r="K1774" i="1"/>
  <c r="S1774" i="1"/>
  <c r="T1774" i="1" s="1"/>
  <c r="K1609" i="1"/>
  <c r="L1614" i="1"/>
  <c r="K1617" i="1"/>
  <c r="L1673" i="1"/>
  <c r="K1676" i="1"/>
  <c r="L1681" i="1"/>
  <c r="K1709" i="1"/>
  <c r="T1709" i="1" s="1"/>
  <c r="L1714" i="1"/>
  <c r="K1717" i="1"/>
  <c r="T1717" i="1" s="1"/>
  <c r="K1761" i="1"/>
  <c r="T1761" i="1" s="1"/>
  <c r="L1766" i="1"/>
  <c r="L1774" i="1"/>
  <c r="N87" i="2"/>
  <c r="K87" i="2"/>
  <c r="Q87" i="2"/>
  <c r="P87" i="2"/>
  <c r="O87" i="2"/>
  <c r="M87" i="2"/>
  <c r="L87" i="2"/>
  <c r="O39" i="2"/>
  <c r="M41" i="2"/>
  <c r="P45" i="2"/>
  <c r="K69" i="2"/>
  <c r="O84" i="2"/>
  <c r="L84" i="2"/>
  <c r="Q84" i="2"/>
  <c r="P84" i="2"/>
  <c r="N84" i="2"/>
  <c r="M84" i="2"/>
  <c r="R18" i="2"/>
  <c r="M37" i="2"/>
  <c r="N38" i="2"/>
  <c r="P39" i="2"/>
  <c r="N41" i="2"/>
  <c r="Q42" i="2"/>
  <c r="N55" i="2"/>
  <c r="P61" i="2"/>
  <c r="N63" i="2"/>
  <c r="P73" i="2"/>
  <c r="M73" i="2"/>
  <c r="Q73" i="2"/>
  <c r="O73" i="2"/>
  <c r="N73" i="2"/>
  <c r="L73" i="2"/>
  <c r="K84" i="2"/>
  <c r="K88" i="2"/>
  <c r="P88" i="2"/>
  <c r="Q88" i="2"/>
  <c r="O88" i="2"/>
  <c r="N88" i="2"/>
  <c r="M88" i="2"/>
  <c r="L88" i="2"/>
  <c r="P207" i="2"/>
  <c r="O207" i="2"/>
  <c r="N207" i="2"/>
  <c r="M207" i="2"/>
  <c r="L207" i="2"/>
  <c r="K207" i="2"/>
  <c r="Q207" i="2"/>
  <c r="K72" i="2"/>
  <c r="P72" i="2"/>
  <c r="Q72" i="2"/>
  <c r="O72" i="2"/>
  <c r="N72" i="2"/>
  <c r="M72" i="2"/>
  <c r="P50" i="2"/>
  <c r="M50" i="2"/>
  <c r="L50" i="2"/>
  <c r="L85" i="2"/>
  <c r="Q85" i="2"/>
  <c r="P85" i="2"/>
  <c r="O85" i="2"/>
  <c r="N85" i="2"/>
  <c r="M85" i="2"/>
  <c r="P37" i="2"/>
  <c r="L46" i="2"/>
  <c r="Q46" i="2"/>
  <c r="P46" i="2"/>
  <c r="K47" i="2"/>
  <c r="K49" i="2"/>
  <c r="P49" i="2"/>
  <c r="O49" i="2"/>
  <c r="K50" i="2"/>
  <c r="O59" i="2"/>
  <c r="M59" i="2"/>
  <c r="L59" i="2"/>
  <c r="K59" i="2"/>
  <c r="K85" i="2"/>
  <c r="P89" i="2"/>
  <c r="M89" i="2"/>
  <c r="Q89" i="2"/>
  <c r="O89" i="2"/>
  <c r="N89" i="2"/>
  <c r="L89" i="2"/>
  <c r="K89" i="2"/>
  <c r="Q70" i="2"/>
  <c r="N70" i="2"/>
  <c r="P70" i="2"/>
  <c r="O70" i="2"/>
  <c r="M70" i="2"/>
  <c r="K46" i="2"/>
  <c r="L47" i="2"/>
  <c r="L49" i="2"/>
  <c r="N50" i="2"/>
  <c r="P56" i="2"/>
  <c r="N56" i="2"/>
  <c r="M56" i="2"/>
  <c r="L56" i="2"/>
  <c r="N59" i="2"/>
  <c r="P64" i="2"/>
  <c r="N64" i="2"/>
  <c r="M64" i="2"/>
  <c r="L64" i="2"/>
  <c r="O68" i="2"/>
  <c r="L68" i="2"/>
  <c r="Q68" i="2"/>
  <c r="P68" i="2"/>
  <c r="N68" i="2"/>
  <c r="L70" i="2"/>
  <c r="Q86" i="2"/>
  <c r="N86" i="2"/>
  <c r="P86" i="2"/>
  <c r="O86" i="2"/>
  <c r="M86" i="2"/>
  <c r="L86" i="2"/>
  <c r="R34" i="2"/>
  <c r="N71" i="2"/>
  <c r="K71" i="2"/>
  <c r="Q71" i="2"/>
  <c r="P71" i="2"/>
  <c r="O71" i="2"/>
  <c r="M71" i="2"/>
  <c r="Q102" i="2"/>
  <c r="P102" i="2"/>
  <c r="N102" i="2"/>
  <c r="O102" i="2"/>
  <c r="M102" i="2"/>
  <c r="L102" i="2"/>
  <c r="Q47" i="2"/>
  <c r="N47" i="2"/>
  <c r="M47" i="2"/>
  <c r="Q39" i="2"/>
  <c r="N39" i="2"/>
  <c r="M39" i="2"/>
  <c r="P42" i="2"/>
  <c r="M42" i="2"/>
  <c r="L42" i="2"/>
  <c r="O45" i="2"/>
  <c r="L45" i="2"/>
  <c r="K45" i="2"/>
  <c r="O50" i="2"/>
  <c r="R30" i="2"/>
  <c r="L38" i="2"/>
  <c r="Q38" i="2"/>
  <c r="P38" i="2"/>
  <c r="K39" i="2"/>
  <c r="K41" i="2"/>
  <c r="P41" i="2"/>
  <c r="O41" i="2"/>
  <c r="K42" i="2"/>
  <c r="M45" i="2"/>
  <c r="P47" i="2"/>
  <c r="Q50" i="2"/>
  <c r="K55" i="2"/>
  <c r="Q55" i="2"/>
  <c r="P55" i="2"/>
  <c r="O55" i="2"/>
  <c r="Q61" i="2"/>
  <c r="O61" i="2"/>
  <c r="N61" i="2"/>
  <c r="M61" i="2"/>
  <c r="K63" i="2"/>
  <c r="Q63" i="2"/>
  <c r="P63" i="2"/>
  <c r="O63" i="2"/>
  <c r="L71" i="2"/>
  <c r="K102" i="2"/>
  <c r="L69" i="2"/>
  <c r="Q69" i="2"/>
  <c r="P69" i="2"/>
  <c r="O69" i="2"/>
  <c r="N69" i="2"/>
  <c r="N103" i="2"/>
  <c r="M103" i="2"/>
  <c r="K103" i="2"/>
  <c r="Q103" i="2"/>
  <c r="P103" i="2"/>
  <c r="O103" i="2"/>
  <c r="R22" i="2"/>
  <c r="O37" i="2"/>
  <c r="L37" i="2"/>
  <c r="K37" i="2"/>
  <c r="M38" i="2"/>
  <c r="O42" i="2"/>
  <c r="M55" i="2"/>
  <c r="L61" i="2"/>
  <c r="M63" i="2"/>
  <c r="L72" i="2"/>
  <c r="L103" i="2"/>
  <c r="N36" i="2"/>
  <c r="Q43" i="2"/>
  <c r="N44" i="2"/>
  <c r="Q51" i="2"/>
  <c r="Q57" i="2"/>
  <c r="N58" i="2"/>
  <c r="P60" i="2"/>
  <c r="P66" i="2"/>
  <c r="Q79" i="2"/>
  <c r="Q80" i="2"/>
  <c r="Q81" i="2"/>
  <c r="P97" i="2"/>
  <c r="O97" i="2"/>
  <c r="M97" i="2"/>
  <c r="L101" i="2"/>
  <c r="K101" i="2"/>
  <c r="Q101" i="2"/>
  <c r="P108" i="2"/>
  <c r="P113" i="2"/>
  <c r="O113" i="2"/>
  <c r="M113" i="2"/>
  <c r="L117" i="2"/>
  <c r="K117" i="2"/>
  <c r="Q117" i="2"/>
  <c r="L118" i="2"/>
  <c r="O119" i="2"/>
  <c r="P124" i="2"/>
  <c r="Q60" i="2"/>
  <c r="Q66" i="2"/>
  <c r="O100" i="2"/>
  <c r="N100" i="2"/>
  <c r="L100" i="2"/>
  <c r="Q108" i="2"/>
  <c r="O116" i="2"/>
  <c r="N116" i="2"/>
  <c r="L116" i="2"/>
  <c r="M118" i="2"/>
  <c r="P119" i="2"/>
  <c r="Q124" i="2"/>
  <c r="R146" i="2"/>
  <c r="P152" i="2"/>
  <c r="N152" i="2"/>
  <c r="M152" i="2"/>
  <c r="L152" i="2"/>
  <c r="K152" i="2"/>
  <c r="Q152" i="2"/>
  <c r="Q196" i="2"/>
  <c r="P196" i="2"/>
  <c r="N196" i="2"/>
  <c r="M196" i="2"/>
  <c r="K196" i="2"/>
  <c r="L196" i="2"/>
  <c r="O196" i="2"/>
  <c r="O76" i="2"/>
  <c r="L76" i="2"/>
  <c r="L77" i="2"/>
  <c r="Q77" i="2"/>
  <c r="Q78" i="2"/>
  <c r="N78" i="2"/>
  <c r="O92" i="2"/>
  <c r="L92" i="2"/>
  <c r="L93" i="2"/>
  <c r="Q93" i="2"/>
  <c r="Q94" i="2"/>
  <c r="P94" i="2"/>
  <c r="N94" i="2"/>
  <c r="N95" i="2"/>
  <c r="M95" i="2"/>
  <c r="K95" i="2"/>
  <c r="Q110" i="2"/>
  <c r="P110" i="2"/>
  <c r="N110" i="2"/>
  <c r="N111" i="2"/>
  <c r="M111" i="2"/>
  <c r="K111" i="2"/>
  <c r="O118" i="2"/>
  <c r="Q119" i="2"/>
  <c r="P126" i="2"/>
  <c r="O126" i="2"/>
  <c r="K126" i="2"/>
  <c r="Q126" i="2"/>
  <c r="R133" i="2"/>
  <c r="R147" i="2"/>
  <c r="K167" i="2"/>
  <c r="Q167" i="2"/>
  <c r="P167" i="2"/>
  <c r="O167" i="2"/>
  <c r="N167" i="2"/>
  <c r="L167" i="2"/>
  <c r="M167" i="2"/>
  <c r="M66" i="2"/>
  <c r="K80" i="2"/>
  <c r="P80" i="2"/>
  <c r="P81" i="2"/>
  <c r="M81" i="2"/>
  <c r="N79" i="2"/>
  <c r="K79" i="2"/>
  <c r="L60" i="2"/>
  <c r="M65" i="2"/>
  <c r="K66" i="2"/>
  <c r="M76" i="2"/>
  <c r="M77" i="2"/>
  <c r="L78" i="2"/>
  <c r="L79" i="2"/>
  <c r="L80" i="2"/>
  <c r="K81" i="2"/>
  <c r="M92" i="2"/>
  <c r="M93" i="2"/>
  <c r="L94" i="2"/>
  <c r="O95" i="2"/>
  <c r="P100" i="2"/>
  <c r="P105" i="2"/>
  <c r="O105" i="2"/>
  <c r="M105" i="2"/>
  <c r="L109" i="2"/>
  <c r="K109" i="2"/>
  <c r="Q109" i="2"/>
  <c r="L110" i="2"/>
  <c r="O111" i="2"/>
  <c r="P116" i="2"/>
  <c r="P121" i="2"/>
  <c r="O121" i="2"/>
  <c r="M121" i="2"/>
  <c r="L125" i="2"/>
  <c r="K125" i="2"/>
  <c r="Q125" i="2"/>
  <c r="M126" i="2"/>
  <c r="R141" i="2"/>
  <c r="R148" i="2"/>
  <c r="R149" i="2"/>
  <c r="O108" i="2"/>
  <c r="N108" i="2"/>
  <c r="L108" i="2"/>
  <c r="O124" i="2"/>
  <c r="N124" i="2"/>
  <c r="L124" i="2"/>
  <c r="Q118" i="2"/>
  <c r="P118" i="2"/>
  <c r="N118" i="2"/>
  <c r="N119" i="2"/>
  <c r="M119" i="2"/>
  <c r="K119" i="2"/>
  <c r="O67" i="2"/>
  <c r="O75" i="2"/>
  <c r="O83" i="2"/>
  <c r="O91" i="2"/>
  <c r="P96" i="2"/>
  <c r="O99" i="2"/>
  <c r="P104" i="2"/>
  <c r="O107" i="2"/>
  <c r="P112" i="2"/>
  <c r="O115" i="2"/>
  <c r="P120" i="2"/>
  <c r="O123" i="2"/>
  <c r="R142" i="2"/>
  <c r="P160" i="2"/>
  <c r="N160" i="2"/>
  <c r="M160" i="2"/>
  <c r="L160" i="2"/>
  <c r="K160" i="2"/>
  <c r="Q160" i="2"/>
  <c r="R176" i="2"/>
  <c r="P186" i="2"/>
  <c r="N186" i="2"/>
  <c r="M186" i="2"/>
  <c r="L186" i="2"/>
  <c r="K186" i="2"/>
  <c r="Q186" i="2"/>
  <c r="M192" i="2"/>
  <c r="L192" i="2"/>
  <c r="Q192" i="2"/>
  <c r="K192" i="2"/>
  <c r="P192" i="2"/>
  <c r="N192" i="2"/>
  <c r="R131" i="2"/>
  <c r="R137" i="2"/>
  <c r="R150" i="2"/>
  <c r="K96" i="2"/>
  <c r="K104" i="2"/>
  <c r="K112" i="2"/>
  <c r="K120" i="2"/>
  <c r="R138" i="2"/>
  <c r="K151" i="2"/>
  <c r="Q151" i="2"/>
  <c r="P151" i="2"/>
  <c r="O151" i="2"/>
  <c r="N151" i="2"/>
  <c r="L151" i="2"/>
  <c r="R178" i="2"/>
  <c r="L195" i="2"/>
  <c r="K195" i="2"/>
  <c r="Q195" i="2"/>
  <c r="P195" i="2"/>
  <c r="O195" i="2"/>
  <c r="N195" i="2"/>
  <c r="M195" i="2"/>
  <c r="O210" i="2"/>
  <c r="N210" i="2"/>
  <c r="M210" i="2"/>
  <c r="L210" i="2"/>
  <c r="K210" i="2"/>
  <c r="Q210" i="2"/>
  <c r="P210" i="2"/>
  <c r="R243" i="2"/>
  <c r="K159" i="2"/>
  <c r="Q159" i="2"/>
  <c r="P159" i="2"/>
  <c r="O159" i="2"/>
  <c r="N159" i="2"/>
  <c r="L159" i="2"/>
  <c r="K185" i="2"/>
  <c r="Q185" i="2"/>
  <c r="P185" i="2"/>
  <c r="O185" i="2"/>
  <c r="N185" i="2"/>
  <c r="L185" i="2"/>
  <c r="R444" i="2"/>
  <c r="P168" i="2"/>
  <c r="N168" i="2"/>
  <c r="M168" i="2"/>
  <c r="L168" i="2"/>
  <c r="K168" i="2"/>
  <c r="Q168" i="2"/>
  <c r="R175" i="2"/>
  <c r="P127" i="2"/>
  <c r="M128" i="2"/>
  <c r="O130" i="2"/>
  <c r="N153" i="2"/>
  <c r="K154" i="2"/>
  <c r="P155" i="2"/>
  <c r="M156" i="2"/>
  <c r="O158" i="2"/>
  <c r="N161" i="2"/>
  <c r="K162" i="2"/>
  <c r="P163" i="2"/>
  <c r="M164" i="2"/>
  <c r="O166" i="2"/>
  <c r="N169" i="2"/>
  <c r="K170" i="2"/>
  <c r="P171" i="2"/>
  <c r="M172" i="2"/>
  <c r="N179" i="2"/>
  <c r="K180" i="2"/>
  <c r="P181" i="2"/>
  <c r="M182" i="2"/>
  <c r="O184" i="2"/>
  <c r="R184" i="2" s="1"/>
  <c r="N187" i="2"/>
  <c r="K188" i="2"/>
  <c r="P189" i="2"/>
  <c r="N190" i="2"/>
  <c r="M191" i="2"/>
  <c r="P202" i="2"/>
  <c r="K204" i="2"/>
  <c r="R217" i="2"/>
  <c r="R223" i="2"/>
  <c r="R257" i="2"/>
  <c r="R447" i="2"/>
  <c r="R455" i="2"/>
  <c r="O128" i="2"/>
  <c r="Q130" i="2"/>
  <c r="M154" i="2"/>
  <c r="P179" i="2"/>
  <c r="M180" i="2"/>
  <c r="O182" i="2"/>
  <c r="P187" i="2"/>
  <c r="M188" i="2"/>
  <c r="P190" i="2"/>
  <c r="Q191" i="2"/>
  <c r="R218" i="2"/>
  <c r="R225" i="2"/>
  <c r="R231" i="2"/>
  <c r="R464" i="2"/>
  <c r="K127" i="2"/>
  <c r="P128" i="2"/>
  <c r="Q153" i="2"/>
  <c r="N154" i="2"/>
  <c r="K155" i="2"/>
  <c r="P156" i="2"/>
  <c r="M157" i="2"/>
  <c r="Q161" i="2"/>
  <c r="N162" i="2"/>
  <c r="K163" i="2"/>
  <c r="P164" i="2"/>
  <c r="M165" i="2"/>
  <c r="Q169" i="2"/>
  <c r="N170" i="2"/>
  <c r="K171" i="2"/>
  <c r="P172" i="2"/>
  <c r="Q179" i="2"/>
  <c r="N180" i="2"/>
  <c r="K181" i="2"/>
  <c r="P182" i="2"/>
  <c r="Q187" i="2"/>
  <c r="N188" i="2"/>
  <c r="K189" i="2"/>
  <c r="Q190" i="2"/>
  <c r="R213" i="2"/>
  <c r="R219" i="2"/>
  <c r="R245" i="2"/>
  <c r="R252" i="2"/>
  <c r="R260" i="2"/>
  <c r="R420" i="2"/>
  <c r="R428" i="2"/>
  <c r="R457" i="2"/>
  <c r="L127" i="2"/>
  <c r="Q128" i="2"/>
  <c r="N129" i="2"/>
  <c r="K130" i="2"/>
  <c r="O154" i="2"/>
  <c r="L155" i="2"/>
  <c r="Q156" i="2"/>
  <c r="N157" i="2"/>
  <c r="K158" i="2"/>
  <c r="O162" i="2"/>
  <c r="L163" i="2"/>
  <c r="Q164" i="2"/>
  <c r="O170" i="2"/>
  <c r="L171" i="2"/>
  <c r="Q172" i="2"/>
  <c r="O180" i="2"/>
  <c r="Q182" i="2"/>
  <c r="O194" i="2"/>
  <c r="N194" i="2"/>
  <c r="L194" i="2"/>
  <c r="K194" i="2"/>
  <c r="P199" i="2"/>
  <c r="O199" i="2"/>
  <c r="N199" i="2"/>
  <c r="M199" i="2"/>
  <c r="L199" i="2"/>
  <c r="R226" i="2"/>
  <c r="R246" i="2"/>
  <c r="R253" i="2"/>
  <c r="R261" i="2"/>
  <c r="R459" i="2"/>
  <c r="M127" i="2"/>
  <c r="O129" i="2"/>
  <c r="L130" i="2"/>
  <c r="K153" i="2"/>
  <c r="P154" i="2"/>
  <c r="M155" i="2"/>
  <c r="O157" i="2"/>
  <c r="L158" i="2"/>
  <c r="K161" i="2"/>
  <c r="P162" i="2"/>
  <c r="M163" i="2"/>
  <c r="L166" i="2"/>
  <c r="K169" i="2"/>
  <c r="P170" i="2"/>
  <c r="M171" i="2"/>
  <c r="K179" i="2"/>
  <c r="P180" i="2"/>
  <c r="M181" i="2"/>
  <c r="K187" i="2"/>
  <c r="P188" i="2"/>
  <c r="K190" i="2"/>
  <c r="P191" i="2"/>
  <c r="O191" i="2"/>
  <c r="M194" i="2"/>
  <c r="K199" i="2"/>
  <c r="R214" i="2"/>
  <c r="R221" i="2"/>
  <c r="R227" i="2"/>
  <c r="R452" i="2"/>
  <c r="R460" i="2"/>
  <c r="R468" i="2"/>
  <c r="L128" i="2"/>
  <c r="L172" i="2"/>
  <c r="L182" i="2"/>
  <c r="M190" i="2"/>
  <c r="L191" i="2"/>
  <c r="Q194" i="2"/>
  <c r="O202" i="2"/>
  <c r="N202" i="2"/>
  <c r="M202" i="2"/>
  <c r="L202" i="2"/>
  <c r="K202" i="2"/>
  <c r="Q204" i="2"/>
  <c r="P204" i="2"/>
  <c r="O204" i="2"/>
  <c r="N204" i="2"/>
  <c r="M204" i="2"/>
  <c r="R222" i="2"/>
  <c r="R229" i="2"/>
  <c r="R242" i="2"/>
  <c r="R249" i="2"/>
  <c r="R424" i="2"/>
  <c r="R453" i="2"/>
  <c r="N438" i="2"/>
  <c r="K439" i="2"/>
  <c r="N193" i="2"/>
  <c r="O198" i="2"/>
  <c r="Q200" i="2"/>
  <c r="N201" i="2"/>
  <c r="P203" i="2"/>
  <c r="O206" i="2"/>
  <c r="Q208" i="2"/>
  <c r="N209" i="2"/>
  <c r="P211" i="2"/>
  <c r="O438" i="2"/>
  <c r="L439" i="2"/>
  <c r="Q203" i="2"/>
  <c r="Q211" i="2"/>
  <c r="P438" i="2"/>
  <c r="M439" i="2"/>
  <c r="Q438" i="2"/>
  <c r="N439" i="2"/>
  <c r="Q193" i="2"/>
  <c r="L200" i="2"/>
  <c r="Q201" i="2"/>
  <c r="K203" i="2"/>
  <c r="L208" i="2"/>
  <c r="Q209" i="2"/>
  <c r="K211" i="2"/>
  <c r="O439" i="2"/>
  <c r="K198" i="2"/>
  <c r="L203" i="2"/>
  <c r="L211" i="2"/>
  <c r="P439" i="2"/>
  <c r="R75" i="2" l="1"/>
  <c r="R91" i="2"/>
  <c r="R99" i="2"/>
  <c r="R78" i="2"/>
  <c r="R115" i="2"/>
  <c r="R90" i="2"/>
  <c r="R40" i="2"/>
  <c r="R160" i="2"/>
  <c r="R65" i="2"/>
  <c r="R208" i="2"/>
  <c r="R106" i="2"/>
  <c r="R193" i="2"/>
  <c r="R98" i="2"/>
  <c r="R81" i="2"/>
  <c r="R182" i="2"/>
  <c r="R158" i="2"/>
  <c r="R165" i="2"/>
  <c r="R58" i="2"/>
  <c r="R171" i="2"/>
  <c r="R123" i="2"/>
  <c r="R103" i="2"/>
  <c r="R183" i="2"/>
  <c r="R114" i="2"/>
  <c r="R205" i="2"/>
  <c r="R122" i="2"/>
  <c r="R111" i="2"/>
  <c r="R209" i="2"/>
  <c r="R130" i="2"/>
  <c r="R83" i="2"/>
  <c r="R77" i="2"/>
  <c r="R48" i="2"/>
  <c r="R44" i="2"/>
  <c r="R121" i="2"/>
  <c r="R80" i="2"/>
  <c r="R108" i="2"/>
  <c r="R43" i="2"/>
  <c r="R37" i="2"/>
  <c r="R64" i="2"/>
  <c r="R36" i="2"/>
  <c r="R201" i="2"/>
  <c r="R94" i="2"/>
  <c r="R79" i="2"/>
  <c r="R152" i="2"/>
  <c r="R39" i="2"/>
  <c r="R197" i="2"/>
  <c r="R199" i="2"/>
  <c r="R129" i="2"/>
  <c r="R156" i="2"/>
  <c r="R159" i="2"/>
  <c r="R107" i="2"/>
  <c r="R119" i="2"/>
  <c r="R60" i="2"/>
  <c r="R100" i="2"/>
  <c r="R155" i="2"/>
  <c r="R167" i="2"/>
  <c r="R95" i="2"/>
  <c r="R196" i="2"/>
  <c r="R101" i="2"/>
  <c r="R63" i="2"/>
  <c r="R50" i="2"/>
  <c r="R62" i="2"/>
  <c r="R439" i="2"/>
  <c r="R179" i="2"/>
  <c r="R189" i="2"/>
  <c r="R191" i="2"/>
  <c r="R168" i="2"/>
  <c r="R118" i="2"/>
  <c r="R69" i="2"/>
  <c r="R45" i="2"/>
  <c r="R46" i="2"/>
  <c r="R172" i="2"/>
  <c r="R207" i="2"/>
  <c r="R202" i="2"/>
  <c r="R128" i="2"/>
  <c r="R190" i="2"/>
  <c r="R188" i="2"/>
  <c r="R109" i="2"/>
  <c r="R97" i="2"/>
  <c r="R74" i="2"/>
  <c r="R153" i="2"/>
  <c r="R210" i="2"/>
  <c r="R195" i="2"/>
  <c r="R125" i="2"/>
  <c r="R117" i="2"/>
  <c r="R102" i="2"/>
  <c r="R70" i="2"/>
  <c r="R49" i="2"/>
  <c r="R84" i="2"/>
  <c r="R54" i="2"/>
  <c r="R206" i="2"/>
  <c r="R169" i="2"/>
  <c r="R163" i="2"/>
  <c r="R112" i="2"/>
  <c r="R186" i="2"/>
  <c r="R124" i="2"/>
  <c r="R76" i="2"/>
  <c r="R66" i="2"/>
  <c r="R61" i="2"/>
  <c r="R41" i="2"/>
  <c r="R42" i="2"/>
  <c r="R73" i="2"/>
  <c r="R87" i="2"/>
  <c r="R166" i="2"/>
  <c r="R127" i="2"/>
  <c r="R192" i="2"/>
  <c r="R105" i="2"/>
  <c r="R68" i="2"/>
  <c r="R56" i="2"/>
  <c r="R85" i="2"/>
  <c r="R47" i="2"/>
  <c r="R194" i="2"/>
  <c r="R116" i="2"/>
  <c r="R57" i="2"/>
  <c r="R211" i="2"/>
  <c r="R200" i="2"/>
  <c r="R151" i="2"/>
  <c r="R93" i="2"/>
  <c r="R71" i="2"/>
  <c r="R38" i="2"/>
  <c r="R86" i="2"/>
  <c r="R59" i="2"/>
  <c r="R72" i="2"/>
  <c r="R82" i="2"/>
  <c r="R203" i="2"/>
  <c r="R181" i="2"/>
  <c r="R164" i="2"/>
  <c r="R157" i="2"/>
  <c r="R204" i="2"/>
  <c r="R185" i="2"/>
  <c r="R67" i="2"/>
  <c r="R110" i="2"/>
  <c r="R92" i="2"/>
  <c r="R51" i="2"/>
  <c r="R55" i="2"/>
  <c r="P1356" i="1"/>
  <c r="O1356" i="1"/>
  <c r="N1356" i="1"/>
  <c r="M1356" i="1"/>
  <c r="L1356" i="1"/>
  <c r="S1356" i="1"/>
  <c r="K1356" i="1"/>
  <c r="T1356" i="1" s="1"/>
  <c r="R1356" i="1"/>
  <c r="Q1356" i="1"/>
  <c r="T1609" i="1"/>
  <c r="T1610" i="1"/>
  <c r="T1562" i="1"/>
  <c r="T1349" i="1"/>
  <c r="T1296" i="1"/>
  <c r="Q1369" i="1"/>
  <c r="P1369" i="1"/>
  <c r="O1369" i="1"/>
  <c r="N1369" i="1"/>
  <c r="M1369" i="1"/>
  <c r="L1369" i="1"/>
  <c r="T1369" i="1" s="1"/>
  <c r="S1369" i="1"/>
  <c r="R1369" i="1"/>
  <c r="K1369" i="1"/>
  <c r="Q1361" i="1"/>
  <c r="P1361" i="1"/>
  <c r="O1361" i="1"/>
  <c r="N1361" i="1"/>
  <c r="M1361" i="1"/>
  <c r="T1361" i="1"/>
  <c r="L1361" i="1"/>
  <c r="R1361" i="1"/>
  <c r="K1361" i="1"/>
  <c r="S1361" i="1"/>
  <c r="S1371" i="1"/>
  <c r="K1371" i="1"/>
  <c r="T1371" i="1" s="1"/>
  <c r="R1371" i="1"/>
  <c r="Q1371" i="1"/>
  <c r="P1371" i="1"/>
  <c r="O1371" i="1"/>
  <c r="N1371" i="1"/>
  <c r="M1371" i="1"/>
  <c r="L1371" i="1"/>
  <c r="S1363" i="1"/>
  <c r="K1363" i="1"/>
  <c r="T1363" i="1" s="1"/>
  <c r="R1363" i="1"/>
  <c r="Q1363" i="1"/>
  <c r="P1363" i="1"/>
  <c r="O1363" i="1"/>
  <c r="N1363" i="1"/>
  <c r="M1363" i="1"/>
  <c r="L1363" i="1"/>
  <c r="T1016" i="1"/>
  <c r="T907" i="1"/>
  <c r="T874" i="1"/>
  <c r="R1190" i="1"/>
  <c r="Q1190" i="1"/>
  <c r="P1190" i="1"/>
  <c r="O1190" i="1"/>
  <c r="N1190" i="1"/>
  <c r="M1190" i="1"/>
  <c r="L1190" i="1"/>
  <c r="K1190" i="1"/>
  <c r="T1190" i="1" s="1"/>
  <c r="S1190" i="1"/>
  <c r="O1391" i="1"/>
  <c r="N1391" i="1"/>
  <c r="M1391" i="1"/>
  <c r="T1391" i="1" s="1"/>
  <c r="L1391" i="1"/>
  <c r="S1391" i="1"/>
  <c r="K1391" i="1"/>
  <c r="R1391" i="1"/>
  <c r="Q1391" i="1"/>
  <c r="P1391" i="1"/>
  <c r="R1222" i="1"/>
  <c r="Q1222" i="1"/>
  <c r="P1222" i="1"/>
  <c r="O1222" i="1"/>
  <c r="N1222" i="1"/>
  <c r="M1222" i="1"/>
  <c r="S1222" i="1"/>
  <c r="L1222" i="1"/>
  <c r="T1222" i="1" s="1"/>
  <c r="K1222" i="1"/>
  <c r="Q1393" i="1"/>
  <c r="P1393" i="1"/>
  <c r="O1393" i="1"/>
  <c r="N1393" i="1"/>
  <c r="M1393" i="1"/>
  <c r="L1393" i="1"/>
  <c r="T1393" i="1" s="1"/>
  <c r="S1393" i="1"/>
  <c r="R1393" i="1"/>
  <c r="K1393" i="1"/>
  <c r="Q1385" i="1"/>
  <c r="P1385" i="1"/>
  <c r="O1385" i="1"/>
  <c r="N1385" i="1"/>
  <c r="M1385" i="1"/>
  <c r="T1385" i="1" s="1"/>
  <c r="L1385" i="1"/>
  <c r="K1385" i="1"/>
  <c r="S1385" i="1"/>
  <c r="R1385" i="1"/>
  <c r="Q926" i="1"/>
  <c r="P926" i="1"/>
  <c r="O926" i="1"/>
  <c r="N926" i="1"/>
  <c r="M926" i="1"/>
  <c r="L926" i="1"/>
  <c r="S926" i="1"/>
  <c r="R926" i="1"/>
  <c r="K926" i="1"/>
  <c r="T926" i="1" s="1"/>
  <c r="R1300" i="1"/>
  <c r="Q1300" i="1"/>
  <c r="O1300" i="1"/>
  <c r="N1300" i="1"/>
  <c r="S1300" i="1"/>
  <c r="P1300" i="1"/>
  <c r="K1300" i="1"/>
  <c r="T1300" i="1" s="1"/>
  <c r="M1300" i="1"/>
  <c r="L1300" i="1"/>
  <c r="O1359" i="1"/>
  <c r="N1359" i="1"/>
  <c r="M1359" i="1"/>
  <c r="L1359" i="1"/>
  <c r="S1359" i="1"/>
  <c r="K1359" i="1"/>
  <c r="T1359" i="1" s="1"/>
  <c r="R1359" i="1"/>
  <c r="Q1359" i="1"/>
  <c r="P1359" i="1"/>
  <c r="T800" i="1"/>
  <c r="T792" i="1"/>
  <c r="T783" i="1"/>
  <c r="T775" i="1"/>
  <c r="T767" i="1"/>
  <c r="T758" i="1"/>
  <c r="T750" i="1"/>
  <c r="N935" i="1"/>
  <c r="M935" i="1"/>
  <c r="L935" i="1"/>
  <c r="S935" i="1"/>
  <c r="K935" i="1"/>
  <c r="T935" i="1" s="1"/>
  <c r="R935" i="1"/>
  <c r="Q935" i="1"/>
  <c r="P935" i="1"/>
  <c r="O935" i="1"/>
  <c r="N927" i="1"/>
  <c r="M927" i="1"/>
  <c r="L927" i="1"/>
  <c r="T927" i="1" s="1"/>
  <c r="S927" i="1"/>
  <c r="K927" i="1"/>
  <c r="R927" i="1"/>
  <c r="Q927" i="1"/>
  <c r="O927" i="1"/>
  <c r="P927" i="1"/>
  <c r="M1357" i="1"/>
  <c r="L1357" i="1"/>
  <c r="S1357" i="1"/>
  <c r="K1357" i="1"/>
  <c r="R1357" i="1"/>
  <c r="Q1357" i="1"/>
  <c r="P1357" i="1"/>
  <c r="O1357" i="1"/>
  <c r="N1357" i="1"/>
  <c r="T1357" i="1" s="1"/>
  <c r="N1354" i="1"/>
  <c r="M1354" i="1"/>
  <c r="L1354" i="1"/>
  <c r="S1354" i="1"/>
  <c r="K1354" i="1"/>
  <c r="T1354" i="1" s="1"/>
  <c r="R1354" i="1"/>
  <c r="Q1354" i="1"/>
  <c r="P1354" i="1"/>
  <c r="O1354" i="1"/>
  <c r="T142" i="1"/>
  <c r="P1279" i="1"/>
  <c r="N1279" i="1"/>
  <c r="M1279" i="1"/>
  <c r="L1279" i="1"/>
  <c r="K1279" i="1"/>
  <c r="T1279" i="1" s="1"/>
  <c r="S1279" i="1"/>
  <c r="O1279" i="1"/>
  <c r="R1279" i="1"/>
  <c r="Q1279" i="1"/>
  <c r="L933" i="1"/>
  <c r="T933" i="1" s="1"/>
  <c r="S933" i="1"/>
  <c r="K933" i="1"/>
  <c r="R933" i="1"/>
  <c r="Q933" i="1"/>
  <c r="P933" i="1"/>
  <c r="O933" i="1"/>
  <c r="M933" i="1"/>
  <c r="N933" i="1"/>
  <c r="L925" i="1"/>
  <c r="S925" i="1"/>
  <c r="K925" i="1"/>
  <c r="R925" i="1"/>
  <c r="Q925" i="1"/>
  <c r="P925" i="1"/>
  <c r="O925" i="1"/>
  <c r="N925" i="1"/>
  <c r="T925" i="1" s="1"/>
  <c r="M925" i="1"/>
  <c r="M1221" i="1"/>
  <c r="L1221" i="1"/>
  <c r="S1221" i="1"/>
  <c r="K1221" i="1"/>
  <c r="T1221" i="1" s="1"/>
  <c r="R1221" i="1"/>
  <c r="Q1221" i="1"/>
  <c r="P1221" i="1"/>
  <c r="O1221" i="1"/>
  <c r="N1221" i="1"/>
  <c r="T365" i="1"/>
  <c r="L1313" i="1"/>
  <c r="S1313" i="1"/>
  <c r="K1313" i="1"/>
  <c r="T1313" i="1" s="1"/>
  <c r="R1313" i="1"/>
  <c r="Q1313" i="1"/>
  <c r="P1313" i="1"/>
  <c r="O1313" i="1"/>
  <c r="N1313" i="1"/>
  <c r="M1313" i="1"/>
  <c r="S1305" i="1"/>
  <c r="K1305" i="1"/>
  <c r="T1305" i="1" s="1"/>
  <c r="R1305" i="1"/>
  <c r="P1305" i="1"/>
  <c r="O1305" i="1"/>
  <c r="Q1305" i="1"/>
  <c r="N1305" i="1"/>
  <c r="M1305" i="1"/>
  <c r="L1305" i="1"/>
  <c r="T133" i="1"/>
  <c r="T111" i="1"/>
  <c r="T70" i="1"/>
  <c r="M930" i="1"/>
  <c r="L930" i="1"/>
  <c r="S930" i="1"/>
  <c r="K930" i="1"/>
  <c r="T930" i="1" s="1"/>
  <c r="R930" i="1"/>
  <c r="Q930" i="1"/>
  <c r="P930" i="1"/>
  <c r="N930" i="1"/>
  <c r="O930" i="1"/>
  <c r="T1374" i="1"/>
  <c r="T1184" i="1"/>
  <c r="T1207" i="1"/>
  <c r="T1677" i="1"/>
  <c r="T1770" i="1"/>
  <c r="T1710" i="1"/>
  <c r="T1561" i="1"/>
  <c r="T1240" i="1"/>
  <c r="T1232" i="1"/>
  <c r="T1118" i="1"/>
  <c r="R1366" i="1"/>
  <c r="Q1366" i="1"/>
  <c r="P1366" i="1"/>
  <c r="O1366" i="1"/>
  <c r="N1366" i="1"/>
  <c r="M1366" i="1"/>
  <c r="S1366" i="1"/>
  <c r="L1366" i="1"/>
  <c r="T1366" i="1" s="1"/>
  <c r="K1366" i="1"/>
  <c r="T919" i="1"/>
  <c r="T911" i="1"/>
  <c r="T903" i="1"/>
  <c r="T895" i="1"/>
  <c r="T891" i="1"/>
  <c r="O1285" i="1"/>
  <c r="N1285" i="1"/>
  <c r="L1285" i="1"/>
  <c r="S1285" i="1"/>
  <c r="K1285" i="1"/>
  <c r="M1285" i="1"/>
  <c r="T1285" i="1" s="1"/>
  <c r="P1285" i="1"/>
  <c r="R1285" i="1"/>
  <c r="Q1285" i="1"/>
  <c r="N1288" i="1"/>
  <c r="M1288" i="1"/>
  <c r="S1288" i="1"/>
  <c r="K1288" i="1"/>
  <c r="R1288" i="1"/>
  <c r="L1288" i="1"/>
  <c r="O1288" i="1"/>
  <c r="T1288" i="1" s="1"/>
  <c r="Q1288" i="1"/>
  <c r="P1288" i="1"/>
  <c r="R1214" i="1"/>
  <c r="Q1214" i="1"/>
  <c r="P1214" i="1"/>
  <c r="O1214" i="1"/>
  <c r="N1214" i="1"/>
  <c r="M1214" i="1"/>
  <c r="S1214" i="1"/>
  <c r="L1214" i="1"/>
  <c r="T1214" i="1" s="1"/>
  <c r="K1214" i="1"/>
  <c r="R1358" i="1"/>
  <c r="Q1358" i="1"/>
  <c r="P1358" i="1"/>
  <c r="O1358" i="1"/>
  <c r="T1358" i="1" s="1"/>
  <c r="N1358" i="1"/>
  <c r="M1358" i="1"/>
  <c r="S1358" i="1"/>
  <c r="L1358" i="1"/>
  <c r="K1358" i="1"/>
  <c r="L1224" i="1"/>
  <c r="T1224" i="1" s="1"/>
  <c r="S1224" i="1"/>
  <c r="K1224" i="1"/>
  <c r="R1224" i="1"/>
  <c r="Q1224" i="1"/>
  <c r="P1224" i="1"/>
  <c r="O1224" i="1"/>
  <c r="N1224" i="1"/>
  <c r="M1224" i="1"/>
  <c r="L1216" i="1"/>
  <c r="S1216" i="1"/>
  <c r="K1216" i="1"/>
  <c r="R1216" i="1"/>
  <c r="Q1216" i="1"/>
  <c r="P1216" i="1"/>
  <c r="O1216" i="1"/>
  <c r="N1216" i="1"/>
  <c r="T1216" i="1" s="1"/>
  <c r="M1216" i="1"/>
  <c r="R1308" i="1"/>
  <c r="Q1308" i="1"/>
  <c r="O1308" i="1"/>
  <c r="N1308" i="1"/>
  <c r="P1308" i="1"/>
  <c r="M1308" i="1"/>
  <c r="L1308" i="1"/>
  <c r="T1308" i="1" s="1"/>
  <c r="K1308" i="1"/>
  <c r="S1308" i="1"/>
  <c r="T861" i="1"/>
  <c r="L1392" i="1"/>
  <c r="T1392" i="1" s="1"/>
  <c r="S1392" i="1"/>
  <c r="K1392" i="1"/>
  <c r="R1392" i="1"/>
  <c r="Q1392" i="1"/>
  <c r="P1392" i="1"/>
  <c r="O1392" i="1"/>
  <c r="N1392" i="1"/>
  <c r="M1392" i="1"/>
  <c r="O932" i="1"/>
  <c r="N932" i="1"/>
  <c r="M932" i="1"/>
  <c r="L932" i="1"/>
  <c r="S932" i="1"/>
  <c r="K932" i="1"/>
  <c r="T932" i="1" s="1"/>
  <c r="R932" i="1"/>
  <c r="Q932" i="1"/>
  <c r="P932" i="1"/>
  <c r="Q1384" i="1"/>
  <c r="L1384" i="1"/>
  <c r="K1384" i="1"/>
  <c r="T1384" i="1" s="1"/>
  <c r="S1384" i="1"/>
  <c r="R1384" i="1"/>
  <c r="P1384" i="1"/>
  <c r="O1384" i="1"/>
  <c r="N1384" i="1"/>
  <c r="M1384" i="1"/>
  <c r="O924" i="1"/>
  <c r="N924" i="1"/>
  <c r="M924" i="1"/>
  <c r="L924" i="1"/>
  <c r="T924" i="1" s="1"/>
  <c r="S924" i="1"/>
  <c r="K924" i="1"/>
  <c r="R924" i="1"/>
  <c r="P924" i="1"/>
  <c r="Q924" i="1"/>
  <c r="T200" i="1"/>
  <c r="O1309" i="1"/>
  <c r="N1309" i="1"/>
  <c r="L1309" i="1"/>
  <c r="S1309" i="1"/>
  <c r="K1309" i="1"/>
  <c r="R1309" i="1"/>
  <c r="Q1309" i="1"/>
  <c r="P1309" i="1"/>
  <c r="M1309" i="1"/>
  <c r="T1309" i="1" s="1"/>
  <c r="N1226" i="1"/>
  <c r="M1226" i="1"/>
  <c r="L1226" i="1"/>
  <c r="S1226" i="1"/>
  <c r="K1226" i="1"/>
  <c r="T1226" i="1" s="1"/>
  <c r="R1226" i="1"/>
  <c r="Q1226" i="1"/>
  <c r="P1226" i="1"/>
  <c r="O1226" i="1"/>
  <c r="T996" i="1"/>
  <c r="Q1201" i="1"/>
  <c r="P1201" i="1"/>
  <c r="O1201" i="1"/>
  <c r="N1201" i="1"/>
  <c r="M1201" i="1"/>
  <c r="L1201" i="1"/>
  <c r="S1201" i="1"/>
  <c r="R1201" i="1"/>
  <c r="K1201" i="1"/>
  <c r="T1201" i="1" s="1"/>
  <c r="T1676" i="1"/>
  <c r="T1718" i="1"/>
  <c r="T1403" i="1"/>
  <c r="T1151" i="1"/>
  <c r="T980" i="1"/>
  <c r="N1202" i="1"/>
  <c r="M1202" i="1"/>
  <c r="L1202" i="1"/>
  <c r="S1202" i="1"/>
  <c r="K1202" i="1"/>
  <c r="T1202" i="1" s="1"/>
  <c r="R1202" i="1"/>
  <c r="Q1202" i="1"/>
  <c r="P1202" i="1"/>
  <c r="O1202" i="1"/>
  <c r="L1229" i="1"/>
  <c r="P1229" i="1"/>
  <c r="S1229" i="1"/>
  <c r="R1229" i="1"/>
  <c r="Q1229" i="1"/>
  <c r="O1229" i="1"/>
  <c r="N1229" i="1"/>
  <c r="M1229" i="1"/>
  <c r="K1229" i="1"/>
  <c r="T1229" i="1" s="1"/>
  <c r="P1364" i="1"/>
  <c r="O1364" i="1"/>
  <c r="N1364" i="1"/>
  <c r="M1364" i="1"/>
  <c r="L1364" i="1"/>
  <c r="S1364" i="1"/>
  <c r="K1364" i="1"/>
  <c r="T1364" i="1" s="1"/>
  <c r="Q1364" i="1"/>
  <c r="R1364" i="1"/>
  <c r="O1367" i="1"/>
  <c r="N1367" i="1"/>
  <c r="M1367" i="1"/>
  <c r="L1367" i="1"/>
  <c r="S1367" i="1"/>
  <c r="K1367" i="1"/>
  <c r="T1367" i="1" s="1"/>
  <c r="R1367" i="1"/>
  <c r="P1367" i="1"/>
  <c r="Q1367" i="1"/>
  <c r="O1301" i="1"/>
  <c r="N1301" i="1"/>
  <c r="L1301" i="1"/>
  <c r="S1301" i="1"/>
  <c r="K1301" i="1"/>
  <c r="T1301" i="1" s="1"/>
  <c r="M1301" i="1"/>
  <c r="P1301" i="1"/>
  <c r="R1301" i="1"/>
  <c r="Q1301" i="1"/>
  <c r="P929" i="1"/>
  <c r="O929" i="1"/>
  <c r="N929" i="1"/>
  <c r="M929" i="1"/>
  <c r="T929" i="1" s="1"/>
  <c r="L929" i="1"/>
  <c r="S929" i="1"/>
  <c r="K929" i="1"/>
  <c r="R929" i="1"/>
  <c r="Q929" i="1"/>
  <c r="R1311" i="1"/>
  <c r="Q1311" i="1"/>
  <c r="P1311" i="1"/>
  <c r="O1311" i="1"/>
  <c r="N1311" i="1"/>
  <c r="M1311" i="1"/>
  <c r="S1311" i="1"/>
  <c r="L1311" i="1"/>
  <c r="K1311" i="1"/>
  <c r="T1311" i="1" s="1"/>
  <c r="Q1303" i="1"/>
  <c r="P1303" i="1"/>
  <c r="N1303" i="1"/>
  <c r="M1303" i="1"/>
  <c r="S1303" i="1"/>
  <c r="R1303" i="1"/>
  <c r="O1303" i="1"/>
  <c r="T1303" i="1" s="1"/>
  <c r="L1303" i="1"/>
  <c r="K1303" i="1"/>
  <c r="P937" i="1"/>
  <c r="O937" i="1"/>
  <c r="N937" i="1"/>
  <c r="M937" i="1"/>
  <c r="L937" i="1"/>
  <c r="T937" i="1" s="1"/>
  <c r="S937" i="1"/>
  <c r="K937" i="1"/>
  <c r="R937" i="1"/>
  <c r="Q937" i="1"/>
  <c r="S1387" i="1"/>
  <c r="K1387" i="1"/>
  <c r="T1387" i="1" s="1"/>
  <c r="R1387" i="1"/>
  <c r="Q1387" i="1"/>
  <c r="P1387" i="1"/>
  <c r="O1387" i="1"/>
  <c r="N1387" i="1"/>
  <c r="M1387" i="1"/>
  <c r="L1387" i="1"/>
  <c r="P1220" i="1"/>
  <c r="O1220" i="1"/>
  <c r="N1220" i="1"/>
  <c r="M1220" i="1"/>
  <c r="L1220" i="1"/>
  <c r="S1220" i="1"/>
  <c r="K1220" i="1"/>
  <c r="T1220" i="1" s="1"/>
  <c r="R1220" i="1"/>
  <c r="Q1220" i="1"/>
  <c r="O1223" i="1"/>
  <c r="N1223" i="1"/>
  <c r="M1223" i="1"/>
  <c r="L1223" i="1"/>
  <c r="S1223" i="1"/>
  <c r="K1223" i="1"/>
  <c r="T1223" i="1" s="1"/>
  <c r="R1223" i="1"/>
  <c r="Q1223" i="1"/>
  <c r="P1223" i="1"/>
  <c r="O1215" i="1"/>
  <c r="N1215" i="1"/>
  <c r="M1215" i="1"/>
  <c r="L1215" i="1"/>
  <c r="T1215" i="1" s="1"/>
  <c r="S1215" i="1"/>
  <c r="K1215" i="1"/>
  <c r="R1215" i="1"/>
  <c r="Q1215" i="1"/>
  <c r="P1215" i="1"/>
  <c r="T683" i="1"/>
  <c r="T55" i="1"/>
  <c r="L1200" i="1"/>
  <c r="T1200" i="1" s="1"/>
  <c r="S1200" i="1"/>
  <c r="K1200" i="1"/>
  <c r="R1200" i="1"/>
  <c r="Q1200" i="1"/>
  <c r="P1200" i="1"/>
  <c r="O1200" i="1"/>
  <c r="N1200" i="1"/>
  <c r="M1200" i="1"/>
  <c r="S1379" i="1"/>
  <c r="K1379" i="1"/>
  <c r="R1379" i="1"/>
  <c r="Q1379" i="1"/>
  <c r="P1379" i="1"/>
  <c r="O1379" i="1"/>
  <c r="N1379" i="1"/>
  <c r="T1379" i="1"/>
  <c r="M1379" i="1"/>
  <c r="L1379" i="1"/>
  <c r="T844" i="1"/>
  <c r="T887" i="1"/>
  <c r="R1198" i="1"/>
  <c r="Q1198" i="1"/>
  <c r="P1198" i="1"/>
  <c r="O1198" i="1"/>
  <c r="N1198" i="1"/>
  <c r="M1198" i="1"/>
  <c r="S1198" i="1"/>
  <c r="L1198" i="1"/>
  <c r="K1198" i="1"/>
  <c r="T1198" i="1" s="1"/>
  <c r="P1388" i="1"/>
  <c r="O1388" i="1"/>
  <c r="N1388" i="1"/>
  <c r="M1388" i="1"/>
  <c r="L1388" i="1"/>
  <c r="S1388" i="1"/>
  <c r="K1388" i="1"/>
  <c r="T1388" i="1" s="1"/>
  <c r="R1388" i="1"/>
  <c r="Q1388" i="1"/>
  <c r="T1253" i="1"/>
  <c r="T1182" i="1"/>
  <c r="S1289" i="1"/>
  <c r="K1289" i="1"/>
  <c r="R1289" i="1"/>
  <c r="P1289" i="1"/>
  <c r="O1289" i="1"/>
  <c r="Q1289" i="1"/>
  <c r="N1289" i="1"/>
  <c r="M1289" i="1"/>
  <c r="L1289" i="1"/>
  <c r="T1289" i="1" s="1"/>
  <c r="N1194" i="1"/>
  <c r="M1194" i="1"/>
  <c r="L1194" i="1"/>
  <c r="T1194" i="1" s="1"/>
  <c r="S1194" i="1"/>
  <c r="K1194" i="1"/>
  <c r="R1194" i="1"/>
  <c r="Q1194" i="1"/>
  <c r="P1194" i="1"/>
  <c r="O1194" i="1"/>
  <c r="O1199" i="1"/>
  <c r="N1199" i="1"/>
  <c r="M1199" i="1"/>
  <c r="L1199" i="1"/>
  <c r="S1199" i="1"/>
  <c r="K1199" i="1"/>
  <c r="T1199" i="1" s="1"/>
  <c r="R1199" i="1"/>
  <c r="Q1199" i="1"/>
  <c r="P1199" i="1"/>
  <c r="T984" i="1"/>
  <c r="T888" i="1"/>
  <c r="P1204" i="1"/>
  <c r="O1204" i="1"/>
  <c r="N1204" i="1"/>
  <c r="M1204" i="1"/>
  <c r="L1204" i="1"/>
  <c r="T1204" i="1" s="1"/>
  <c r="S1204" i="1"/>
  <c r="K1204" i="1"/>
  <c r="R1204" i="1"/>
  <c r="Q1204" i="1"/>
  <c r="P1196" i="1"/>
  <c r="O1196" i="1"/>
  <c r="N1196" i="1"/>
  <c r="M1196" i="1"/>
  <c r="T1196" i="1" s="1"/>
  <c r="L1196" i="1"/>
  <c r="S1196" i="1"/>
  <c r="K1196" i="1"/>
  <c r="R1196" i="1"/>
  <c r="Q1196" i="1"/>
  <c r="S1316" i="1"/>
  <c r="K1316" i="1"/>
  <c r="T1316" i="1" s="1"/>
  <c r="R1316" i="1"/>
  <c r="Q1316" i="1"/>
  <c r="P1316" i="1"/>
  <c r="O1316" i="1"/>
  <c r="N1316" i="1"/>
  <c r="M1316" i="1"/>
  <c r="L1316" i="1"/>
  <c r="Q1217" i="1"/>
  <c r="P1217" i="1"/>
  <c r="O1217" i="1"/>
  <c r="N1217" i="1"/>
  <c r="M1217" i="1"/>
  <c r="L1217" i="1"/>
  <c r="T1217" i="1" s="1"/>
  <c r="S1217" i="1"/>
  <c r="R1217" i="1"/>
  <c r="K1217" i="1"/>
  <c r="P1380" i="1"/>
  <c r="O1380" i="1"/>
  <c r="N1380" i="1"/>
  <c r="M1380" i="1"/>
  <c r="L1380" i="1"/>
  <c r="T1380" i="1" s="1"/>
  <c r="S1380" i="1"/>
  <c r="K1380" i="1"/>
  <c r="R1380" i="1"/>
  <c r="Q1380" i="1"/>
  <c r="S936" i="1"/>
  <c r="K936" i="1"/>
  <c r="T936" i="1" s="1"/>
  <c r="R936" i="1"/>
  <c r="Q936" i="1"/>
  <c r="P936" i="1"/>
  <c r="O936" i="1"/>
  <c r="N936" i="1"/>
  <c r="L936" i="1"/>
  <c r="M936" i="1"/>
  <c r="S928" i="1"/>
  <c r="K928" i="1"/>
  <c r="T928" i="1" s="1"/>
  <c r="R928" i="1"/>
  <c r="Q928" i="1"/>
  <c r="P928" i="1"/>
  <c r="O928" i="1"/>
  <c r="N928" i="1"/>
  <c r="M928" i="1"/>
  <c r="L928" i="1"/>
  <c r="M1189" i="1"/>
  <c r="L1189" i="1"/>
  <c r="S1189" i="1"/>
  <c r="K1189" i="1"/>
  <c r="T1189" i="1" s="1"/>
  <c r="R1189" i="1"/>
  <c r="Q1189" i="1"/>
  <c r="P1189" i="1"/>
  <c r="O1189" i="1"/>
  <c r="N1189" i="1"/>
  <c r="R1390" i="1"/>
  <c r="Q1390" i="1"/>
  <c r="P1390" i="1"/>
  <c r="O1390" i="1"/>
  <c r="N1390" i="1"/>
  <c r="M1390" i="1"/>
  <c r="T1390" i="1" s="1"/>
  <c r="S1390" i="1"/>
  <c r="L1390" i="1"/>
  <c r="K1390" i="1"/>
  <c r="R1382" i="1"/>
  <c r="Q1382" i="1"/>
  <c r="P1382" i="1"/>
  <c r="O1382" i="1"/>
  <c r="N1382" i="1"/>
  <c r="M1382" i="1"/>
  <c r="S1382" i="1"/>
  <c r="L1382" i="1"/>
  <c r="K1382" i="1"/>
  <c r="T1382" i="1" s="1"/>
  <c r="O1293" i="1"/>
  <c r="N1293" i="1"/>
  <c r="L1293" i="1"/>
  <c r="S1293" i="1"/>
  <c r="K1293" i="1"/>
  <c r="R1293" i="1"/>
  <c r="Q1293" i="1"/>
  <c r="P1293" i="1"/>
  <c r="M1293" i="1"/>
  <c r="T1293" i="1" s="1"/>
  <c r="N1315" i="1"/>
  <c r="M1315" i="1"/>
  <c r="L1315" i="1"/>
  <c r="S1315" i="1"/>
  <c r="K1315" i="1"/>
  <c r="T1315" i="1" s="1"/>
  <c r="R1315" i="1"/>
  <c r="Q1315" i="1"/>
  <c r="O1315" i="1"/>
  <c r="P1315" i="1"/>
  <c r="M1307" i="1"/>
  <c r="L1307" i="1"/>
  <c r="R1307" i="1"/>
  <c r="Q1307" i="1"/>
  <c r="K1307" i="1"/>
  <c r="T1307" i="1" s="1"/>
  <c r="S1307" i="1"/>
  <c r="N1307" i="1"/>
  <c r="P1307" i="1"/>
  <c r="O1307" i="1"/>
  <c r="T708" i="1"/>
  <c r="L1310" i="1"/>
  <c r="T1310" i="1" s="1"/>
  <c r="S1310" i="1"/>
  <c r="K1310" i="1"/>
  <c r="R1310" i="1"/>
  <c r="Q1310" i="1"/>
  <c r="P1310" i="1"/>
  <c r="M1310" i="1"/>
  <c r="O1310" i="1"/>
  <c r="N1310" i="1"/>
  <c r="L1302" i="1"/>
  <c r="S1302" i="1"/>
  <c r="K1302" i="1"/>
  <c r="Q1302" i="1"/>
  <c r="P1302" i="1"/>
  <c r="R1302" i="1"/>
  <c r="O1302" i="1"/>
  <c r="N1302" i="1"/>
  <c r="T1302" i="1" s="1"/>
  <c r="M1302" i="1"/>
  <c r="T144" i="1"/>
  <c r="T44" i="1"/>
  <c r="T38" i="1"/>
  <c r="L1192" i="1"/>
  <c r="S1192" i="1"/>
  <c r="K1192" i="1"/>
  <c r="T1192" i="1" s="1"/>
  <c r="R1192" i="1"/>
  <c r="Q1192" i="1"/>
  <c r="P1192" i="1"/>
  <c r="O1192" i="1"/>
  <c r="N1192" i="1"/>
  <c r="M1192" i="1"/>
  <c r="T852" i="1"/>
  <c r="N1218" i="1"/>
  <c r="M1218" i="1"/>
  <c r="L1218" i="1"/>
  <c r="S1218" i="1"/>
  <c r="K1218" i="1"/>
  <c r="T1218" i="1" s="1"/>
  <c r="R1218" i="1"/>
  <c r="Q1218" i="1"/>
  <c r="P1218" i="1"/>
  <c r="O1218" i="1"/>
  <c r="T244" i="1"/>
  <c r="S954" i="1"/>
  <c r="K954" i="1"/>
  <c r="R954" i="1"/>
  <c r="Q954" i="1"/>
  <c r="P954" i="1"/>
  <c r="O954" i="1"/>
  <c r="N954" i="1"/>
  <c r="M954" i="1"/>
  <c r="T954" i="1" s="1"/>
  <c r="L954" i="1"/>
  <c r="R923" i="1"/>
  <c r="Q923" i="1"/>
  <c r="P923" i="1"/>
  <c r="O923" i="1"/>
  <c r="N923" i="1"/>
  <c r="M923" i="1"/>
  <c r="S923" i="1"/>
  <c r="L923" i="1"/>
  <c r="K923" i="1"/>
  <c r="T923" i="1" s="1"/>
  <c r="T1617" i="1"/>
  <c r="T1707" i="1"/>
  <c r="T1395" i="1"/>
  <c r="T1398" i="1"/>
  <c r="T1350" i="1"/>
  <c r="T1330" i="1"/>
  <c r="T1261" i="1"/>
  <c r="T1176" i="1"/>
  <c r="T1175" i="1"/>
  <c r="P1290" i="1"/>
  <c r="O1290" i="1"/>
  <c r="M1290" i="1"/>
  <c r="L1290" i="1"/>
  <c r="S1290" i="1"/>
  <c r="R1290" i="1"/>
  <c r="Q1290" i="1"/>
  <c r="N1290" i="1"/>
  <c r="K1290" i="1"/>
  <c r="T1290" i="1" s="1"/>
  <c r="O1282" i="1"/>
  <c r="M1282" i="1"/>
  <c r="L1282" i="1"/>
  <c r="R1282" i="1"/>
  <c r="Q1282" i="1"/>
  <c r="P1282" i="1"/>
  <c r="N1282" i="1"/>
  <c r="K1282" i="1"/>
  <c r="T1282" i="1" s="1"/>
  <c r="S1282" i="1"/>
  <c r="M1205" i="1"/>
  <c r="L1205" i="1"/>
  <c r="S1205" i="1"/>
  <c r="K1205" i="1"/>
  <c r="T1205" i="1" s="1"/>
  <c r="R1205" i="1"/>
  <c r="Q1205" i="1"/>
  <c r="P1205" i="1"/>
  <c r="O1205" i="1"/>
  <c r="N1205" i="1"/>
  <c r="M1197" i="1"/>
  <c r="L1197" i="1"/>
  <c r="T1197" i="1" s="1"/>
  <c r="S1197" i="1"/>
  <c r="K1197" i="1"/>
  <c r="R1197" i="1"/>
  <c r="Q1197" i="1"/>
  <c r="P1197" i="1"/>
  <c r="O1197" i="1"/>
  <c r="N1197" i="1"/>
  <c r="T1368" i="1"/>
  <c r="L1368" i="1"/>
  <c r="S1368" i="1"/>
  <c r="K1368" i="1"/>
  <c r="R1368" i="1"/>
  <c r="Q1368" i="1"/>
  <c r="P1368" i="1"/>
  <c r="O1368" i="1"/>
  <c r="N1368" i="1"/>
  <c r="M1368" i="1"/>
  <c r="R1281" i="1"/>
  <c r="P1281" i="1"/>
  <c r="O1281" i="1"/>
  <c r="Q1281" i="1"/>
  <c r="N1281" i="1"/>
  <c r="M1281" i="1"/>
  <c r="L1281" i="1"/>
  <c r="K1281" i="1"/>
  <c r="T1281" i="1" s="1"/>
  <c r="S1281" i="1"/>
  <c r="L1286" i="1"/>
  <c r="S1286" i="1"/>
  <c r="K1286" i="1"/>
  <c r="T1286" i="1" s="1"/>
  <c r="Q1286" i="1"/>
  <c r="P1286" i="1"/>
  <c r="R1286" i="1"/>
  <c r="O1286" i="1"/>
  <c r="N1286" i="1"/>
  <c r="M1286" i="1"/>
  <c r="M1291" i="1"/>
  <c r="L1291" i="1"/>
  <c r="T1291" i="1" s="1"/>
  <c r="R1291" i="1"/>
  <c r="Q1291" i="1"/>
  <c r="K1291" i="1"/>
  <c r="S1291" i="1"/>
  <c r="N1291" i="1"/>
  <c r="P1291" i="1"/>
  <c r="O1291" i="1"/>
  <c r="T1283" i="1"/>
  <c r="L1283" i="1"/>
  <c r="R1283" i="1"/>
  <c r="Q1283" i="1"/>
  <c r="S1283" i="1"/>
  <c r="P1283" i="1"/>
  <c r="O1283" i="1"/>
  <c r="N1283" i="1"/>
  <c r="M1283" i="1"/>
  <c r="K1283" i="1"/>
  <c r="N953" i="1"/>
  <c r="M953" i="1"/>
  <c r="L953" i="1"/>
  <c r="S953" i="1"/>
  <c r="K953" i="1"/>
  <c r="T953" i="1" s="1"/>
  <c r="R953" i="1"/>
  <c r="Q953" i="1"/>
  <c r="P953" i="1"/>
  <c r="O953" i="1"/>
  <c r="Q1225" i="1"/>
  <c r="P1225" i="1"/>
  <c r="O1225" i="1"/>
  <c r="N1225" i="1"/>
  <c r="M1225" i="1"/>
  <c r="T1225" i="1" s="1"/>
  <c r="L1225" i="1"/>
  <c r="S1225" i="1"/>
  <c r="R1225" i="1"/>
  <c r="K1225" i="1"/>
  <c r="N1304" i="1"/>
  <c r="M1304" i="1"/>
  <c r="S1304" i="1"/>
  <c r="K1304" i="1"/>
  <c r="T1304" i="1" s="1"/>
  <c r="R1304" i="1"/>
  <c r="L1304" i="1"/>
  <c r="O1304" i="1"/>
  <c r="Q1304" i="1"/>
  <c r="P1304" i="1"/>
  <c r="R1227" i="1"/>
  <c r="K1227" i="1"/>
  <c r="S1227" i="1"/>
  <c r="Q1227" i="1"/>
  <c r="P1227" i="1"/>
  <c r="O1227" i="1"/>
  <c r="N1227" i="1"/>
  <c r="M1227" i="1"/>
  <c r="L1227" i="1"/>
  <c r="T1227" i="1" s="1"/>
  <c r="P1306" i="1"/>
  <c r="O1306" i="1"/>
  <c r="M1306" i="1"/>
  <c r="L1306" i="1"/>
  <c r="S1306" i="1"/>
  <c r="R1306" i="1"/>
  <c r="Q1306" i="1"/>
  <c r="T1306" i="1" s="1"/>
  <c r="N1306" i="1"/>
  <c r="K1306" i="1"/>
  <c r="M1276" i="1"/>
  <c r="L1276" i="1"/>
  <c r="S1276" i="1"/>
  <c r="K1276" i="1"/>
  <c r="T1276" i="1" s="1"/>
  <c r="R1276" i="1"/>
  <c r="Q1276" i="1"/>
  <c r="N1276" i="1"/>
  <c r="P1276" i="1"/>
  <c r="O1276" i="1"/>
  <c r="O1228" i="1"/>
  <c r="S1228" i="1"/>
  <c r="K1228" i="1"/>
  <c r="T1228" i="1" s="1"/>
  <c r="R1228" i="1"/>
  <c r="Q1228" i="1"/>
  <c r="P1228" i="1"/>
  <c r="N1228" i="1"/>
  <c r="M1228" i="1"/>
  <c r="L1228" i="1"/>
  <c r="R1206" i="1"/>
  <c r="Q1206" i="1"/>
  <c r="P1206" i="1"/>
  <c r="O1206" i="1"/>
  <c r="N1206" i="1"/>
  <c r="M1206" i="1"/>
  <c r="S1206" i="1"/>
  <c r="L1206" i="1"/>
  <c r="K1206" i="1"/>
  <c r="T1206" i="1" s="1"/>
  <c r="M922" i="1"/>
  <c r="L922" i="1"/>
  <c r="S922" i="1"/>
  <c r="K922" i="1"/>
  <c r="T922" i="1" s="1"/>
  <c r="R922" i="1"/>
  <c r="Q922" i="1"/>
  <c r="P922" i="1"/>
  <c r="O922" i="1"/>
  <c r="N922" i="1"/>
  <c r="Q1193" i="1"/>
  <c r="P1193" i="1"/>
  <c r="O1193" i="1"/>
  <c r="N1193" i="1"/>
  <c r="M1193" i="1"/>
  <c r="T1193" i="1" s="1"/>
  <c r="L1193" i="1"/>
  <c r="K1193" i="1"/>
  <c r="S1193" i="1"/>
  <c r="R1193" i="1"/>
  <c r="N1394" i="1"/>
  <c r="M1394" i="1"/>
  <c r="T1394" i="1"/>
  <c r="L1394" i="1"/>
  <c r="S1394" i="1"/>
  <c r="K1394" i="1"/>
  <c r="R1394" i="1"/>
  <c r="Q1394" i="1"/>
  <c r="P1394" i="1"/>
  <c r="O1394" i="1"/>
  <c r="N1386" i="1"/>
  <c r="M1386" i="1"/>
  <c r="L1386" i="1"/>
  <c r="S1386" i="1"/>
  <c r="K1386" i="1"/>
  <c r="T1386" i="1" s="1"/>
  <c r="R1386" i="1"/>
  <c r="Q1386" i="1"/>
  <c r="P1386" i="1"/>
  <c r="O1386" i="1"/>
  <c r="T733" i="1"/>
  <c r="T725" i="1"/>
  <c r="T717" i="1"/>
  <c r="M1389" i="1"/>
  <c r="L1389" i="1"/>
  <c r="S1389" i="1"/>
  <c r="K1389" i="1"/>
  <c r="T1389" i="1" s="1"/>
  <c r="R1389" i="1"/>
  <c r="Q1389" i="1"/>
  <c r="P1389" i="1"/>
  <c r="O1389" i="1"/>
  <c r="N1389" i="1"/>
  <c r="M1381" i="1"/>
  <c r="L1381" i="1"/>
  <c r="S1381" i="1"/>
  <c r="K1381" i="1"/>
  <c r="R1381" i="1"/>
  <c r="Q1381" i="1"/>
  <c r="P1381" i="1"/>
  <c r="O1381" i="1"/>
  <c r="N1381" i="1"/>
  <c r="T1381" i="1" s="1"/>
  <c r="O1191" i="1"/>
  <c r="N1191" i="1"/>
  <c r="M1191" i="1"/>
  <c r="L1191" i="1"/>
  <c r="S1191" i="1"/>
  <c r="K1191" i="1"/>
  <c r="T1191" i="1" s="1"/>
  <c r="R1191" i="1"/>
  <c r="Q1191" i="1"/>
  <c r="P1191" i="1"/>
  <c r="P1188" i="1"/>
  <c r="O1188" i="1"/>
  <c r="N1188" i="1"/>
  <c r="M1188" i="1"/>
  <c r="L1188" i="1"/>
  <c r="T1188" i="1" s="1"/>
  <c r="S1188" i="1"/>
  <c r="K1188" i="1"/>
  <c r="R1188" i="1"/>
  <c r="Q1188" i="1"/>
  <c r="T254" i="1"/>
  <c r="T268" i="1"/>
  <c r="T74" i="1"/>
  <c r="T160" i="1"/>
  <c r="Q1287" i="1"/>
  <c r="P1287" i="1"/>
  <c r="N1287" i="1"/>
  <c r="M1287" i="1"/>
  <c r="S1287" i="1"/>
  <c r="R1287" i="1"/>
  <c r="O1287" i="1"/>
  <c r="L1287" i="1"/>
  <c r="T1287" i="1" s="1"/>
  <c r="K1287" i="1"/>
  <c r="T904" i="1"/>
  <c r="N1277" i="1"/>
  <c r="S1277" i="1"/>
  <c r="K1277" i="1"/>
  <c r="T1277" i="1" s="1"/>
  <c r="R1277" i="1"/>
  <c r="Q1277" i="1"/>
  <c r="P1277" i="1"/>
  <c r="L1277" i="1"/>
  <c r="O1277" i="1"/>
  <c r="M1277" i="1"/>
  <c r="T1762" i="1"/>
  <c r="T1257" i="1"/>
  <c r="T1269" i="1"/>
  <c r="T1183" i="1"/>
  <c r="T1102" i="1"/>
  <c r="S1203" i="1"/>
  <c r="K1203" i="1"/>
  <c r="R1203" i="1"/>
  <c r="Q1203" i="1"/>
  <c r="P1203" i="1"/>
  <c r="O1203" i="1"/>
  <c r="N1203" i="1"/>
  <c r="M1203" i="1"/>
  <c r="T1203" i="1" s="1"/>
  <c r="L1203" i="1"/>
  <c r="S1195" i="1"/>
  <c r="K1195" i="1"/>
  <c r="T1195" i="1" s="1"/>
  <c r="R1195" i="1"/>
  <c r="Q1195" i="1"/>
  <c r="P1195" i="1"/>
  <c r="O1195" i="1"/>
  <c r="N1195" i="1"/>
  <c r="M1195" i="1"/>
  <c r="L1195" i="1"/>
  <c r="R1292" i="1"/>
  <c r="Q1292" i="1"/>
  <c r="O1292" i="1"/>
  <c r="N1292" i="1"/>
  <c r="P1292" i="1"/>
  <c r="M1292" i="1"/>
  <c r="L1292" i="1"/>
  <c r="K1292" i="1"/>
  <c r="S1292" i="1"/>
  <c r="T1292" i="1"/>
  <c r="R1284" i="1"/>
  <c r="Q1284" i="1"/>
  <c r="O1284" i="1"/>
  <c r="N1284" i="1"/>
  <c r="S1284" i="1"/>
  <c r="P1284" i="1"/>
  <c r="K1284" i="1"/>
  <c r="T1284" i="1" s="1"/>
  <c r="M1284" i="1"/>
  <c r="L1284" i="1"/>
  <c r="T988" i="1"/>
  <c r="L1360" i="1"/>
  <c r="S1360" i="1"/>
  <c r="K1360" i="1"/>
  <c r="T1360" i="1" s="1"/>
  <c r="R1360" i="1"/>
  <c r="Q1360" i="1"/>
  <c r="P1360" i="1"/>
  <c r="O1360" i="1"/>
  <c r="N1360" i="1"/>
  <c r="M1360" i="1"/>
  <c r="M1365" i="1"/>
  <c r="L1365" i="1"/>
  <c r="T1365" i="1" s="1"/>
  <c r="S1365" i="1"/>
  <c r="K1365" i="1"/>
  <c r="R1365" i="1"/>
  <c r="Q1365" i="1"/>
  <c r="P1365" i="1"/>
  <c r="O1365" i="1"/>
  <c r="N1365" i="1"/>
  <c r="N1370" i="1"/>
  <c r="M1370" i="1"/>
  <c r="L1370" i="1"/>
  <c r="S1370" i="1"/>
  <c r="K1370" i="1"/>
  <c r="T1370" i="1" s="1"/>
  <c r="R1370" i="1"/>
  <c r="Q1370" i="1"/>
  <c r="O1370" i="1"/>
  <c r="P1370" i="1"/>
  <c r="N1362" i="1"/>
  <c r="M1362" i="1"/>
  <c r="L1362" i="1"/>
  <c r="S1362" i="1"/>
  <c r="K1362" i="1"/>
  <c r="T1362" i="1" s="1"/>
  <c r="R1362" i="1"/>
  <c r="Q1362" i="1"/>
  <c r="P1362" i="1"/>
  <c r="O1362" i="1"/>
  <c r="O1312" i="1"/>
  <c r="N1312" i="1"/>
  <c r="M1312" i="1"/>
  <c r="L1312" i="1"/>
  <c r="T1312" i="1" s="1"/>
  <c r="S1312" i="1"/>
  <c r="K1312" i="1"/>
  <c r="R1312" i="1"/>
  <c r="P1312" i="1"/>
  <c r="Q1312" i="1"/>
  <c r="O1383" i="1"/>
  <c r="N1383" i="1"/>
  <c r="M1383" i="1"/>
  <c r="T1383" i="1" s="1"/>
  <c r="L1383" i="1"/>
  <c r="S1383" i="1"/>
  <c r="K1383" i="1"/>
  <c r="R1383" i="1"/>
  <c r="P1383" i="1"/>
  <c r="Q1383" i="1"/>
  <c r="R931" i="1"/>
  <c r="Q931" i="1"/>
  <c r="P931" i="1"/>
  <c r="O931" i="1"/>
  <c r="N931" i="1"/>
  <c r="M931" i="1"/>
  <c r="S931" i="1"/>
  <c r="L931" i="1"/>
  <c r="K931" i="1"/>
  <c r="T931" i="1" s="1"/>
  <c r="Q1314" i="1"/>
  <c r="P1314" i="1"/>
  <c r="O1314" i="1"/>
  <c r="N1314" i="1"/>
  <c r="M1314" i="1"/>
  <c r="L1314" i="1"/>
  <c r="T1314" i="1" s="1"/>
  <c r="S1314" i="1"/>
  <c r="R1314" i="1"/>
  <c r="K1314" i="1"/>
  <c r="S1219" i="1"/>
  <c r="K1219" i="1"/>
  <c r="T1219" i="1" s="1"/>
  <c r="R1219" i="1"/>
  <c r="Q1219" i="1"/>
  <c r="P1219" i="1"/>
  <c r="O1219" i="1"/>
  <c r="N1219" i="1"/>
  <c r="M1219" i="1"/>
  <c r="L1219" i="1"/>
  <c r="S1355" i="1"/>
  <c r="K1355" i="1"/>
  <c r="T1355" i="1" s="1"/>
  <c r="R1355" i="1"/>
  <c r="Q1355" i="1"/>
  <c r="P1355" i="1"/>
  <c r="O1355" i="1"/>
  <c r="N1355" i="1"/>
  <c r="M1355" i="1"/>
  <c r="L1355" i="1"/>
  <c r="P1372" i="1"/>
  <c r="O1372" i="1"/>
  <c r="N1372" i="1"/>
  <c r="M1372" i="1"/>
  <c r="L1372" i="1"/>
  <c r="S1372" i="1"/>
  <c r="K1372" i="1"/>
  <c r="T1372" i="1" s="1"/>
  <c r="R1372" i="1"/>
  <c r="Q1372" i="1"/>
  <c r="M1213" i="1"/>
  <c r="L1213" i="1"/>
  <c r="S1213" i="1"/>
  <c r="K1213" i="1"/>
  <c r="T1213" i="1" s="1"/>
  <c r="R1213" i="1"/>
  <c r="Q1213" i="1"/>
  <c r="P1213" i="1"/>
  <c r="O1213" i="1"/>
  <c r="N1213" i="1"/>
  <c r="M1280" i="1"/>
  <c r="S1280" i="1"/>
  <c r="K1280" i="1"/>
  <c r="T1280" i="1" s="1"/>
  <c r="R1280" i="1"/>
  <c r="O1280" i="1"/>
  <c r="N1280" i="1"/>
  <c r="L1280" i="1"/>
  <c r="P1280" i="1"/>
  <c r="Q1280" i="1"/>
  <c r="T286" i="1"/>
  <c r="S1278" i="1"/>
  <c r="K1278" i="1"/>
  <c r="T1278" i="1" s="1"/>
  <c r="Q1278" i="1"/>
  <c r="P1278" i="1"/>
  <c r="L1278" i="1"/>
  <c r="R1278" i="1"/>
  <c r="M1278" i="1"/>
  <c r="O1278" i="1"/>
  <c r="N1278" i="1"/>
  <c r="T274" i="1"/>
  <c r="P1275" i="1"/>
  <c r="O1275" i="1"/>
  <c r="N1275" i="1"/>
  <c r="M1275" i="1"/>
  <c r="L1275" i="1"/>
  <c r="Q1275" i="1"/>
  <c r="K1275" i="1"/>
  <c r="T1275" i="1" s="1"/>
  <c r="S1275" i="1"/>
  <c r="R1275" i="1"/>
  <c r="T184" i="1"/>
  <c r="T79" i="1"/>
  <c r="T73" i="1"/>
  <c r="R180" i="2"/>
  <c r="R89" i="2"/>
  <c r="R88" i="2"/>
  <c r="R120" i="2"/>
  <c r="R198" i="2"/>
  <c r="R438" i="2"/>
  <c r="R161" i="2"/>
  <c r="R154" i="2"/>
  <c r="R104" i="2"/>
  <c r="R162" i="2"/>
  <c r="R96" i="2"/>
  <c r="R126" i="2"/>
  <c r="R187" i="2"/>
  <c r="R170" i="2"/>
  <c r="R113" i="2"/>
  <c r="R16" i="2"/>
</calcChain>
</file>

<file path=xl/sharedStrings.xml><?xml version="1.0" encoding="utf-8"?>
<sst xmlns="http://schemas.openxmlformats.org/spreadsheetml/2006/main" count="5203" uniqueCount="1632">
  <si>
    <t>SEE - Sistema Extrajudicial Eletrônico</t>
  </si>
  <si>
    <t>Tabela Técnica de Emolumentos dos Selos Eletrônicos do Poder Judiciário do Estado de Goiás  2026</t>
  </si>
  <si>
    <t>Tabela Atualizada  –  19/12/2025</t>
  </si>
  <si>
    <t>Obs.: É de inteira responsabilidade dos delegatários dos serviços extrajudiciais e das empresas de automação a correta cotação dos atos extrajudiciais conforme os percentuais legalmente fixados, sendo que a presente tabela visa, tão somente, auxiliar a adequação técnica do Sistema de Selos Eletrônicos do Poder Judiciário do Estado de Goiás, não substituindo a lei, que deve ser o único parâmetro a ser seguido.</t>
  </si>
  <si>
    <t>Índice de reajuste dos Emolumentos Extrajudiciais Registrais e Notariais 2025/2026: 4,46% (COGEX: Proad. Nº 202512000691651 - Provimento nº 179/2025)</t>
  </si>
  <si>
    <t>Índice de reajuste das Taxas Judiciária 2024/2025: 4,83% ( PROAD 202501000603544 )</t>
  </si>
  <si>
    <t>TABELA XIII - ATOS DOS TABELIÃES DE NOTAS, TABELIÃES E OFICIAIS DO REGISTRO DE CONTRATOS MARÍTIMOS</t>
  </si>
  <si>
    <t>Fundos Estaduais (24,25%)</t>
  </si>
  <si>
    <t>Ord.</t>
  </si>
  <si>
    <t>Codificação Legal/ Nome Atualizado (2026)</t>
  </si>
  <si>
    <t>Faixa de Cotação 2025 (R$)</t>
  </si>
  <si>
    <t>Faixa de Cotação 2026 (R$)</t>
  </si>
  <si>
    <t>Ids Antigos</t>
  </si>
  <si>
    <t>Ids. 2022 e 2026</t>
  </si>
  <si>
    <t>Combinação Obrigatória</t>
  </si>
  <si>
    <t>Emolumento (R$)</t>
  </si>
  <si>
    <t>Taxa Judiciária (R$)</t>
  </si>
  <si>
    <t>FUNDESP/PJ 10%</t>
  </si>
  <si>
    <t>FUNEMP/GO 3%</t>
  </si>
  <si>
    <t>FUNCOMP  6%</t>
  </si>
  <si>
    <t>FUNDATIVOS 2%</t>
  </si>
  <si>
    <t>FUNPROGE 2%</t>
  </si>
  <si>
    <t>FUNDEPEG 1,25%</t>
  </si>
  <si>
    <t>ISS 5%</t>
  </si>
  <si>
    <t>CBS 0,9%</t>
  </si>
  <si>
    <t>IBS 0,1</t>
  </si>
  <si>
    <t>Total</t>
  </si>
  <si>
    <t>Vigência 2026</t>
  </si>
  <si>
    <t>Vigência 2025</t>
  </si>
  <si>
    <t>63 A I - Escritura completa, sobre o valor econômico do ato – até R$ 653,80</t>
  </si>
  <si>
    <t>-</t>
  </si>
  <si>
    <t>63 A II - Escritura completa, sobre o valor econômico do ato - até R$ 1.307,62</t>
  </si>
  <si>
    <t>63 A III - Escritura completa, sobre o valor econômico do ato - até R$ 2.615,24</t>
  </si>
  <si>
    <t>63 A IV- Escritura completa, sobre o valor econômico do ato - até R$ 5.230,47</t>
  </si>
  <si>
    <t>63 A V - Escritura completa, sobre o valor econômico do ato - até R$ 10.460,94</t>
  </si>
  <si>
    <t>63 A VI - Escritura completa, sobre o valor econômico do ato - até R$ 15.691,43</t>
  </si>
  <si>
    <t>63 A VII - Escritura completa, sobre o valor econômico do ato - até R$ 26.152,37</t>
  </si>
  <si>
    <t>63 A VIII- Escritura completa, sobre o valor econômico do ato - até R$ 39.228,54</t>
  </si>
  <si>
    <t>63 A IX - Escritura completa, sobre o valor econômico do ato - até R$ 52.304,74</t>
  </si>
  <si>
    <t>63 A X - Escritura completa, sobre o valor econômico do ato - até R$ 65.380,92</t>
  </si>
  <si>
    <t>63 A XI - Escritura completa, sobre o valor econômico do ato - até R$ 104.609,47</t>
  </si>
  <si>
    <t>63 A XII - Escritura completa, sobre o valor econômico do ato - até R$ 156.914,21</t>
  </si>
  <si>
    <t>63 A XIII a - Escritura completa, sobre o valor econômico do ato - até R$ 165.589,35 (selo de adequação da Taxa Jud. 2025)</t>
  </si>
  <si>
    <t>63 A XIII - Escritura completa, sobre o valor econômico do ato - até R$ 261.523,68</t>
  </si>
  <si>
    <t>63 A XIV a - Escritura completa, sobre o valor econômico do ato - até R$ 275.982,22 (selo de adequação da Taxa Jud. 2025)</t>
  </si>
  <si>
    <t>63 A XIV - Escritura completa, sobre o valor econômico do ato - até R$ 392.285,51</t>
  </si>
  <si>
    <t>63 A XV - Escritura completa, sobre o valor econômico do ato - até R$ 523.047,35</t>
  </si>
  <si>
    <t>63 A XVI - Escritura completa, sobre o valor econômico do ato - até R$ 551.964,53 (selo de adequação da Taxa Jud. 2025)</t>
  </si>
  <si>
    <t>63 A XVI a - Escritura completa, sobre o valor econômico do ato - até R$ 1.103.929,14  (selo de adequação da Taxa Jud. 2025)</t>
  </si>
  <si>
    <t>63 A XVI b - Escritura completa, sobre o valor econômico do ato - acima R$  1.103.929,14 (selo de adequação da Taxa Jud. 2025)</t>
  </si>
  <si>
    <t>63 - 2a nota a - Escritura com mais de um contrato (contrato de menor valor) até R$ 653,80</t>
  </si>
  <si>
    <t>2135
2136
2137
2138
2139
2140
2141
2142
2143
2144
2145
2147
2148
2149
2150
2151
2152
2153
2154
2155</t>
  </si>
  <si>
    <t>63 - 2a nota b- Escritura com mais de um contrato (contrato de menor valor) até R$ 1.307,62</t>
  </si>
  <si>
    <t>63 - 2a nota c- Escritura com mais de um contrato (contrato de menor valor) até R$ 2.615,24</t>
  </si>
  <si>
    <t>63 - 2a nota d- Escritura com mais de um contrato (contrato de menor valor) até R$ 5.230,47</t>
  </si>
  <si>
    <t>63 - 2a nota e- Escritura com mais de um contrato (contrato de menor valor) até R$ 10.460,94</t>
  </si>
  <si>
    <t>63 - 2a nota f- Escritura com mais de um contrato (contrato de menor valor) até R$ 15.691,43</t>
  </si>
  <si>
    <t>63 - 2a nota g- Escritura com mais de um contrato (contrato de menor valor) até R$ 26.152,37</t>
  </si>
  <si>
    <t>63 - 2a nota h- Escritura com mais de um contrato (contrato de menor valor) até R$ 39.228,54</t>
  </si>
  <si>
    <t>63 - 2a nota i- Escritura com mais de um contrato (contrato de menor valor) até R$ 52.304,74</t>
  </si>
  <si>
    <t>63 - 2a nota j- Escritura com mais de um contrato (contrato de menor valor) até R$ 65.380,92</t>
  </si>
  <si>
    <t>63 - 2a nota k- Escritura com mais de um contrato (contrato de menor valor) até R$ 104.609,47</t>
  </si>
  <si>
    <t>63 - 2a nota l- Escritura com mais de um contrato (contrato de menor valor) até R$ 156.914,21</t>
  </si>
  <si>
    <t>63 - 2a nota m- Escritura com mais de um contrato (contrato de menor valor) até R$ 261.523,68</t>
  </si>
  <si>
    <t>63 - 2a nota n- Escritura com mais de um contrato (contrato de menor valor) até R$ 392.285,51</t>
  </si>
  <si>
    <t>63 - 2a nota o- Escritura com mais de um contrato (contrato de menor valor) até R$ 523.047,35</t>
  </si>
  <si>
    <t>63 - 2a nota p- Escritura com mais de um contrato (contrato de menor valor) acima de R$ 523.047,35</t>
  </si>
  <si>
    <t>Sem Faixa de Valor</t>
  </si>
  <si>
    <t>63 B - Escritura completa, sem valor econômico</t>
  </si>
  <si>
    <t>63 C - Escritura completa de quitação</t>
  </si>
  <si>
    <t>63 – 1º nota a – Escritura de permuta, com base de cálculo até R$ 653,80</t>
  </si>
  <si>
    <t>63 – 1º nota b – Escritura de permuta, com base de cálculo até R$ 1.307,62</t>
  </si>
  <si>
    <t>63 – 1º nota c – Escritura de permuta, com base de cálculo até R$ 2.615,24</t>
  </si>
  <si>
    <t>63 – 1º nota d – Escritura de permuta, com base de cálculo até R$ 5.230,47</t>
  </si>
  <si>
    <t>63 – 1º nota e – Escritura de permuta, com base de cálculo até R$ 10.460,94</t>
  </si>
  <si>
    <t>63 – 1º nota f – Escritura de permuta, com base de cálculo até R$ 15.691,43</t>
  </si>
  <si>
    <t>63 – 1º nota g – Escritura de permuta, com base de cálculo até R$ 26.152,37</t>
  </si>
  <si>
    <t>63 – 1º nota h – Escritura de permuta, com base de cálculo até R$ 39.228,54</t>
  </si>
  <si>
    <t>63 – 1º nota i – Escritura de permuta, com base de cálculo até R$ 52.304,74</t>
  </si>
  <si>
    <t>63 – 1º nota j – Escritura de permuta, com base de cálculo até R$ 65.380,92</t>
  </si>
  <si>
    <t>63 – 1º nota k – Escritura de permuta, com base de cálculo até R$ 104.609,47</t>
  </si>
  <si>
    <t>63 – 1º nota l – Escritura de permuta, com base de cálculo até R$ 156.914,21</t>
  </si>
  <si>
    <t>63 – 1º nota m a – Escritura de permuta, com base de cálculo até R$  165.589,35 (selo de adequação da Taxa Jud. 2025)</t>
  </si>
  <si>
    <t>63 – 1º nota m – Escritura de permuta, com base de cálculo até R$ 261.523,68</t>
  </si>
  <si>
    <t>63 – 1º nota n a – Escritura de permuta, com base de cálculo até R$  275.982,22 (selo de adequação da Taxa Jud. 2025)</t>
  </si>
  <si>
    <t>63 – 1º nota n – Escritura de permuta, com base de cálculo até R$ 392.285,51</t>
  </si>
  <si>
    <t>63 – 1º nota o – Escritura de permuta, com base de cálculo até R$ 523.047,35</t>
  </si>
  <si>
    <t>63 – 1º nota p – Escritura de permuta, com base de cálculo até R$ 551.964,53 (selo de adequação da Taxa Jud. 2025)</t>
  </si>
  <si>
    <t>63 – 1º nota p a – Escritura de permuta, com base de cálculo até - até R$ 1.103.929,14 (selo de adequação da Taxa Jud. 2025)</t>
  </si>
  <si>
    <t>63 – 1º nota p b– Escritura de permuta, com base de cálculo acima de R$ 1.103.929,14 (selo de adequação da Taxa Jud. 2025)</t>
  </si>
  <si>
    <t>63 - 4a nota a - escritura de compromisso de compra e venda até R$ 653,80</t>
  </si>
  <si>
    <t>63 - 4a nota b - escritura de compromisso de compra e venda até R$ 1.307,62</t>
  </si>
  <si>
    <t>63 - 4a nota c - escritura de compromisso de compra e venda até R$ 2.615,24</t>
  </si>
  <si>
    <t>63 - 4a nota d - escritura de compromisso de compra e venda até R$ 5.230,47</t>
  </si>
  <si>
    <t>63 - 4a nota e - escritura de compromisso de compra e venda até R$ 10.460,94</t>
  </si>
  <si>
    <t>63 - 4a nota f - escritura de compromisso de compra e venda até R$ 15.691,43</t>
  </si>
  <si>
    <t>63 - 4a nota g - escritura de compromisso de compra e venda até R$ 26.152,37</t>
  </si>
  <si>
    <t>63 - 4a nota h - escritura de compromisso de compra e venda até R$ 39.228,54</t>
  </si>
  <si>
    <t>63 - 4a nota i - escritura de compromisso de compra e venda até R$ 52.304,74</t>
  </si>
  <si>
    <t>63 - 4a nota j - escritura de compromisso de compra e venda até R$ 65.380,92</t>
  </si>
  <si>
    <t>63 - 4a nota k - escritura de compromisso de compra e venda até R$ 104.609,47</t>
  </si>
  <si>
    <t>63 - 4a nota l - escritura de compromisso de compra e venda até R$ 156.914,21</t>
  </si>
  <si>
    <t>63 - 4a nota m a - escritura de compromisso de compra e venda até R$ 165.589,35 (selo de adequação da Taxa Jud. 2025)</t>
  </si>
  <si>
    <t>63 - 4a nota m - escritura de compromisso de compra e venda até R$ 261.523,68</t>
  </si>
  <si>
    <t>63 - 4a nota n a - escritura de compromisso de compra e venda até R$ 275.982,22 (selo de adequação da Taxa Jud. 2025)</t>
  </si>
  <si>
    <t>63 - 4a nota n - escritura de compromisso de compra e venda até R$ 392.285,51</t>
  </si>
  <si>
    <t>63 - 4a nota o - escritura de compromisso de compra e venda até R$ 523.047,35</t>
  </si>
  <si>
    <t>63 - 4a nota p - escritura de compromisso de compra e venda até R$ 551.964,53 (selo de adequação da Taxa Jud. 2025)</t>
  </si>
  <si>
    <t>63 - 4a nota p a- escritura de compromisso de compra e venda até R$ 1.103.929,14 (selo de adequação da Taxa Jud. 2025)</t>
  </si>
  <si>
    <t>63 - 4a nota p b- escritura de compromisso de compra e venda acima de R$ 1.103.929,14 (selo de adequação da Taxa Jud. 2025)</t>
  </si>
  <si>
    <t>63 5a nota a - Escritura completa, com recursos do SISTEMA FINANCEIRO IMOBILIÁRIO – até R$ 653,80</t>
  </si>
  <si>
    <t>63 5a nota b - Escritura completa, com recursos do SISTEMA FINANCEIRO IMOBILIÁRIO - até R$ 1.307,62</t>
  </si>
  <si>
    <t>63 5a nota c - Escritura completa, com recursos do SISTEMA FINANCEIRO IMOBILIÁRIO - até R$ 2.615,24</t>
  </si>
  <si>
    <t>63 5a nota d- Escritura completa, com recursos do SISTEMA FINANCEIRO IMOBILIÁRIO - até R$ 5.230,47</t>
  </si>
  <si>
    <t>63 5a nota e - Escritura completa, com recursos do SISTEMA FINANCEIRO IMOBILIÁRIO - até R$ 10.460,94</t>
  </si>
  <si>
    <t>63 5a nota f - Escritura completa, com recursos do SISTEMA FINANCEIRO IMOBILIÁRIO - até R$ 15.691,43</t>
  </si>
  <si>
    <t>63 5a nota g - Escritura completa, com recursos do SISTEMA FINANCEIRO IMOBILIÁRIO - até R$ 26.152,37</t>
  </si>
  <si>
    <t>63 5a nota h - Escritura completa, com recursos do SISTEMA FINANCEIRO IMOBILIÁRIO - até R$ 39.228,54</t>
  </si>
  <si>
    <t>63 5a nota i - Escritura completa, com recursos do SISTEMA FINANCEIRO IMOBILIÁRIO - até R$ 52.304,74</t>
  </si>
  <si>
    <t>63 5a nota j - Escritura completa, com recursos do SISTEMA FINANCEIRO IMOBILIÁRIO - até R$ 65.380,92</t>
  </si>
  <si>
    <t>63 5a nota k - Escritura completa, com recursos do SISTEMA FINANCEIRO IMOBILIÁRIO - até R$ 104.609,47</t>
  </si>
  <si>
    <t>63 5a nota l - Escritura completa, com recursos do SISTEMA FINANCEIRO IMOBILIÁRIO - até R$ 156.914,21</t>
  </si>
  <si>
    <t>63 5a nota m a - Escritura completa, com recursos do SISTEMA FINANCEIRO IMOBILIÁRIO - até R$ 165.589,35 (selo de adequação da Taxa Jud. 2025)</t>
  </si>
  <si>
    <t>63 5a nota m - Escritura completa, com recursos do SISTEMA FINANCEIRO IMOBILIÁRIO - até R$ 261.523,68</t>
  </si>
  <si>
    <t>63 5a nota n a - Escritura completa, com recursos do SISTEMA FINANCEIRO IMOBILIÁRIO - até R$ 275.982,22 (selo de adequação da Taxa Jud. 2025)</t>
  </si>
  <si>
    <t>63 5a nota n - Escritura completa, com recursos do SISTEMA FINANCEIRO IMOBILIÁRIO – até R$ 392.285,51</t>
  </si>
  <si>
    <t>63 5a nota o - Escritura completa, com recursos do SISTEMA FINANCEIRO IMOBILIÁRIO - até R$ 523.047,35</t>
  </si>
  <si>
    <t>63 5a nota p - Escritura completa, com recursos do SISTEMA FINANCEIRO IMOBILIÁRIO - até R$ 551.964,53 (selo de adequação da Taxa Jud. 2025)</t>
  </si>
  <si>
    <t>63 5a nota p a- Escritura completa, com recursos do SISTEMA FINANCEIRO IMOBILIÁRIO - até R$ 1.103.929,14 (selo de adequação da Taxa Jud. 2025)</t>
  </si>
  <si>
    <t>63 5a nota p b- Escritura completa, com recursos do SISTEMA FINANCEIRO IMOBILIÁRIO - acima de R$ 1.103.929,14 (selo de adequação da Taxa Jud. 2025)</t>
  </si>
  <si>
    <t>63 5a nota - Escritura completa de quitação - SISTEMA FINANCEIRO IMOBILIÁRIO</t>
  </si>
  <si>
    <t>63 - 2a nota a- Escritura com mais de um contrato (contrato de menor valor) até R$ 653,80 – SISTEMA FINANCEIRO IMOBILIÁRIO</t>
  </si>
  <si>
    <t>2293
2294
2295
2296
2297
2298
2299
2300
2301
2302
2303
2305
2306
2307
2308
2309
2310
2311
2312
2313</t>
  </si>
  <si>
    <t>63 - 2a nota b- Escritura com mais de um contrato (contrato de menor valor) até R$ 1.307,62 – SISTEMA FINANCEIRO IMOBILIÁRIO</t>
  </si>
  <si>
    <t>63 - 2a nota c- Escritura com mais de um contrato (contrato de menor valor) até R$ 2.615,24 – SISTEMA FINANCEIRO IMOBILIÁRIO</t>
  </si>
  <si>
    <t>63 - 2a nota d- Escritura com mais de um contrato (contrato de menor valor) até R$ 5.230,47 – SISTEMA FINANCEIRO IMOBILIÁRIO</t>
  </si>
  <si>
    <t>63 - 2a nota e- Escritura com mais de um contrato (contrato de menor valor) até R$ 10.460,94 – SISTEMA FINANCEIRO IMOBILIÁRIO</t>
  </si>
  <si>
    <t>63 - 2a nota f- Escritura com mais de um contrato (contrato de menor valor) até R$ 15.691,43 – SISTEMA FINANCEIRO IMOBILIÁRIO</t>
  </si>
  <si>
    <t>63 - 2a nota g- Escritura com mais de um contrato (contrato de menor valor) até R$ 26.152,37 – SISTEMA FINANCEIRO IMOBILIÁRIO</t>
  </si>
  <si>
    <t>63 - 2a nota h- Escritura com mais de um contrato (contrato de menor valor) até R$ 39.228,54 – SISTEMA FINANCEIRO IMOBILIÁRIO</t>
  </si>
  <si>
    <t>63 - 2a nota i- Escritura com mais de um contrato (contrato de menor valor) até R$ 52.304,74 – SISTEMA FINANCEIRO IMOBILIÁRIO</t>
  </si>
  <si>
    <t>63 - 2a nota j- Escritura com mais de um contrato (contrato de menor valor) até R$ 65.380,92 – SISTEMA FINANCEIRO IMOBILIÁRIO</t>
  </si>
  <si>
    <t>63 - 2a nota k- Escritura com mais de um contrato (contrato de menor valor) até R$ 104.609,47 – SISTEMA FINANCEIRO IMOBILIÁRIO</t>
  </si>
  <si>
    <t>63 - 2a nota l- Escritura com mais de um contrato (contrato de menor valor) até R$ 156.914,21 – SISTEMA FINANCEIRO IMOBILIÁRIO</t>
  </si>
  <si>
    <t>63 - 2a nota m- Escritura com mais de um contrato (contrato de menor valor) até R$ 261.523,68 – SISTEMA FINANCEIRO IMOBILIÁRIO</t>
  </si>
  <si>
    <t>63 - 2a nota n- Escritura com mais de um contrato (contrato de menor valor) até R$ 392.285,51 – SISTEMA FINANCEIRO IMOBILIÁRIO</t>
  </si>
  <si>
    <t>63 - 2a nota o- Escritura com mais de um contrato (contrato de menor valor) até R$ 523.047,35 – SISTEMA FINANCEIRO IMOBILIÁRIO</t>
  </si>
  <si>
    <t>63 - 2a nota p- Escritura com mais de um contrato (contrato de menor valor) acima de R$ 523.047,35 – SISTEMA FINANCEIRO IMOBILIÁRIO</t>
  </si>
  <si>
    <t>64 I a - Procuração em causa própria sobre o valor econômico de até R$ 653,80</t>
  </si>
  <si>
    <t>64 I b - Procuração em causa própria sobre o valor econômico de até R$ 1.307,62</t>
  </si>
  <si>
    <t>64 I c - Procuração em causa própria sobre o valor econômico de até R$ 2.615,24</t>
  </si>
  <si>
    <t>64 I d- Procuração em causa própria sobre o valor econômico de até R$ 5.230,47</t>
  </si>
  <si>
    <t>64 I e - Procuração em causa própria sobre o valor econômico de até R$ 10.460,94</t>
  </si>
  <si>
    <t>64 I f - Procuração em causa própria sobre o valor econômico de até R$ 15.691,43</t>
  </si>
  <si>
    <t>64 I g - Procuração em causa própria sobre o valor econômico de até R$ 26.152,37</t>
  </si>
  <si>
    <t>64 I h - Procuração em causa própria sobre o valor econômico de até R$ 39.228,54</t>
  </si>
  <si>
    <t>64 I i - Procuração em causa própria sobre o valor econômico de até R$ 52.304,74</t>
  </si>
  <si>
    <t>64 I j - Procuração em causa própria sobre o valor econômico de até R$ 65.380,92</t>
  </si>
  <si>
    <t>64 I k - Procuração em causa própria sobre o valor econômico de até R$ 104.609,47</t>
  </si>
  <si>
    <t>64 I l - Procuração em causa própria sobre o valor econômico de até R$ 156.914,21</t>
  </si>
  <si>
    <t>64 I m - Procuração em causa própria sobre o valor econômico de até R$ 261.523,68</t>
  </si>
  <si>
    <t>64 I n - Procuração em causa própria sobre o valor econômico de até R$ 392.285,51</t>
  </si>
  <si>
    <t>64 I o - Procuração em causa própria sobre o valor econômico de até R$ 523.047,35</t>
  </si>
  <si>
    <t>64 I p - Procuração em causa própria sobre o valor econômico de acima de R$ 523.047,35</t>
  </si>
  <si>
    <t>64 II - Procuração com finalidade ad judicia</t>
  </si>
  <si>
    <t>64 III - Procuração com finalidade ad negotia</t>
  </si>
  <si>
    <t>64 IV - Procuração com outras finalidades</t>
  </si>
  <si>
    <t>64 - 1a nota - por outorgante que acrescer</t>
  </si>
  <si>
    <t>2347/2348/ 2349</t>
  </si>
  <si>
    <t>64 - 2a nota a1 – Substabelecimento de Procuração em causa própria até R$ 653,80</t>
  </si>
  <si>
    <t>64 - 2a nota a2 – Substabelecimento de Procuração em causa própria até R$ 1.307,62</t>
  </si>
  <si>
    <t>64 - 2a nota a3 – Substabelecimento de Procuração em causa própria até R$ 2.615,24</t>
  </si>
  <si>
    <t>64 - 2a nota a4 –  Substabelecimento de Procuração em causa própria até R$ 5.230,47</t>
  </si>
  <si>
    <t>64 - 2a nota a5 –  Substabelecimento de Procuração em causa própria até R$ 10.460,94</t>
  </si>
  <si>
    <t>64 - 2a nota a6 - Substabelecimento de Procuração em causa própria até R$ 15.691,43</t>
  </si>
  <si>
    <t>64 - 2a nota a7 – Substabelecimento de Procuração em causa própria até R$ 26.152,37</t>
  </si>
  <si>
    <t>64 - 2a nota a8 –  Substabelecimento de Procuração em causa própria até R$ 39.228,54</t>
  </si>
  <si>
    <t>64 - 2a nota a9 –  Substabelecimento de Procuração em causa própria até R$ 52.304,74</t>
  </si>
  <si>
    <t>64 - 2a nota a10 –  Substabelecimento de Procuração em causa própria até R$ 65.380,92</t>
  </si>
  <si>
    <t>64 - 2a nota a11 – Substabelecimento de Procuração em causa própria até R$ 104.609,47</t>
  </si>
  <si>
    <t>64 - 2a nota a12 – Substabelecimento de Procuração em causa própria até R$ 156.914,21</t>
  </si>
  <si>
    <t>64 - 2a nota a13 –  Substabelecimento de Procuração em causa própria até R$ 261.523,68</t>
  </si>
  <si>
    <t>64 - 2a nota a14 – Substabelecimento de Procuração em causa própria até R$ 392.285,51</t>
  </si>
  <si>
    <t>64 - 2a nota a15 – Substabelecimento de Procuração em causa própria até R$ 523.047,35</t>
  </si>
  <si>
    <t>64 - 2a nota a16 – Substabelecimento de Procuração em causa própria acima de R$ 523.047,35</t>
  </si>
  <si>
    <t>64 - 2a nota b1 – Substabelecimento de Procuração Ad Judicia</t>
  </si>
  <si>
    <t>64 - 2a nota c1 – Substabelecimento de Procuração Ad Negotia</t>
  </si>
  <si>
    <t>64 - 2a nota d1 - Substabelecimento de Procuração Outras Finalidades</t>
  </si>
  <si>
    <t>64 - 2a nota b2 – Revogação de Procuração Ad Judicia</t>
  </si>
  <si>
    <t>64 - 2a nota c2 – Revogação de Procuração Ad Negotia</t>
  </si>
  <si>
    <t>64 - 2a nota d2 - Revogação de Procuração Outras Finalidades</t>
  </si>
  <si>
    <t>65 I A - Lavratura de testamento de instituição de herdeiro ou legatário</t>
  </si>
  <si>
    <t>65 I B - Lavratura de testamento com outras disposições</t>
  </si>
  <si>
    <t>65 II - Revogação de testamento</t>
  </si>
  <si>
    <t>65 III - Aprovação de testamento cerrado</t>
  </si>
  <si>
    <t>66 A - Escritura de constituição ou de especificação de condomínio em plano vertical e modificações</t>
  </si>
  <si>
    <t>66 B - por unidade autônoma constante da especificação</t>
  </si>
  <si>
    <t>67 I - Retificação, ratificação ou outro ato destinado a integrar escritura lavrada, sobre o valor econômico do ato anterior - até R$ 653,80</t>
  </si>
  <si>
    <t>67 II - Retificação, ratificação ou outro ato destinado a integrar escritura lavrada, sobre o valor econômico do ato anterior - até R$ 1.307,62</t>
  </si>
  <si>
    <t>67 III - Retificação, ratificação ou outro ato destinado a integrar escritura lavrada, sobre o valor econômico do ato anterior - até R$ 2.615,24</t>
  </si>
  <si>
    <t>67 IV- Retificação, ratificação ou outro ato destinado a integrar escritura lavrada, sobre o valor econômico do ato anterior - até R$ 5.230,47</t>
  </si>
  <si>
    <t>67 V - Retificação, ratificação ou outro ato destinado a integrar escritura lavrada, sobre o valor econômico do ato anterior - até R$ 10.460,94</t>
  </si>
  <si>
    <t>67 VI - Retificação, ratificação ou outro ato destinado a integrar escritura lavrada, sobre o valor econômico do ato anterior - até  R$ 15.691,43</t>
  </si>
  <si>
    <t>67 VII - Retificação, ratificação ou outro ato destinado a integrar escritura lavrada, sobre o valor econômico do ato anterior - até R$ 26.152,37</t>
  </si>
  <si>
    <t>67 VIII- Retificação, ratificação ou outro ato destinado a integrar escritura lavrada, sobre o valor econômico do ato anterior – até R$ 39.228,54</t>
  </si>
  <si>
    <t>67 IX - Retificação, ratificação ou outro ato destinado a integrar escritura lavrada, sobre o valor econômico do ato anterior - até R$ 52.304,74</t>
  </si>
  <si>
    <t>67 X - Retificação, ratificação ou outro ato destinado a integrar escritura lavrada, sobre o valor econômico do ato anterior - até R$ 65.380,92</t>
  </si>
  <si>
    <t>67 XI - Retificação, ratificação ou outro ato destinado a integrar escritura lavrada, sobre o valor econômico do ato anterior - até R$ 104.609,47</t>
  </si>
  <si>
    <t>67 XII - Retificação, ratificação ou outro ato destinado a integrar escritura lavrada, sobre o valor econômico do ato anterior - até R$ 156.914,21</t>
  </si>
  <si>
    <t>67 XIII - Retificação, ratificação ou outro ato destinado a integrar escritura lavrada, sobre o valor econômico do ato anterior - até R$ 261.523,68</t>
  </si>
  <si>
    <t>67 XIV - Retificação, ratificação ou outro ato destinado a integrar escritura lavrada, sobre o valor econômico do ato anterior - até R$ 392.285,51</t>
  </si>
  <si>
    <t>67 XV - Retificação, ratificação ou outro ato destinado a integrar escritura lavrada, sobre o valor econômico do ato anterior - até R$ 523.047,35</t>
  </si>
  <si>
    <t>67 XVI - Retificação, ratificação ou outro ato destinado a integrar escritura lavrada, sobre o valor econômico do ato anterior - acima de R$ 523.047,35</t>
  </si>
  <si>
    <t>67 B - Retificação, ratificação ou outro ato destinado a integrar escritura lavrada, sem valor econômico</t>
  </si>
  <si>
    <t>67 c/c 63 2ª nota a – Retificação, ratificação ou outro ato destinado a integrar escritura lavrada, sobre o valor econômico do ato anterior – até R$ 653,80 (contrato de menor valor)</t>
  </si>
  <si>
    <t>2379
2380
2381
2382
2383
2384
2385
2386
2387
2388
2389
2390
2391
2392
2393
2394</t>
  </si>
  <si>
    <t>67 c/c 63 2ª nota b – Retificação, ratificação ou outro ato destinado a integrar escritura lavrada, sobre o valor econômico do ato anterior – até R$ 1.307,62 (contrato de menor valor)</t>
  </si>
  <si>
    <t>67 c/c 63 2ª nota c – Retificação, ratificação ou outro ato destinado a integrar escritura lavrada, sobre o valor econômico do ato anterior – até R$ 2.615,24 (contrato de menor valor)</t>
  </si>
  <si>
    <t>67 c/c 63 2ª nota d – Retificação, ratificação ou outro ato destinado a integrar escritura lavrada, sobre o valor econômico do ato anterior – até R$ 5.230,47 (contrato de menor valor)</t>
  </si>
  <si>
    <t>67 c/c 63 2ª nota e – Retificação, ratificação ou outro ato destinado a integrar escritura lavrada, sobre o valor econômico do ato anterior – até R$ 10.460,94 (contrato de menor valor)</t>
  </si>
  <si>
    <t>67 c/c 63 2ª nota f – Retificação, ratificação ou outro ato destinado a integrar escritura lavrada, sobre o valor econômico do ato anterior – até R$ 15.691,43 (contrato de menor valor)</t>
  </si>
  <si>
    <t>67 c/c 63 2ª nota g – Retificação, ratificação ou outro ato destinado a integrar escritura lavrada, sobre o valor econômico do ato anterior – até R$ 26.152,37 (contrato de menor valor)</t>
  </si>
  <si>
    <t>67 c/c 63 2ª nota h – Retificação, ratificação ou outro ato destinado a integrar escritura lavrada, sobre o valor econômico do ato anterior – até R$ 39.228,54 (contrato de menor valor)</t>
  </si>
  <si>
    <t>67 c/c 63 2ª nota i – Retificação, ratificação ou outro ato destinado a integrar escritura lavrada, sobre o valor econômico do ato anterior – até R$ 52.304,74 (contrato de menor valor)</t>
  </si>
  <si>
    <t>67 c/c 63 2ª nota j – Retificação, ratificação ou outro ato destinado a integrar escritura lavrada, sobre o valor econômico do ato anterior – até R$ 65.380,92 (contrato de menor valor)</t>
  </si>
  <si>
    <t>67 c/c 63 2ª nota k – Retificação, ratificação ou outro ato destinado a integrar escritura lavrada, sobre o valor econômico do ato anterior – até R$ 104.609,47 (contrato de menor valor)</t>
  </si>
  <si>
    <t>67 c/c 63 2ª nota l – Retificação, ratificação ou outro ato destinado a integrar escritura lavrada, sobre o valor econômico do ato anterior – até R$ 156.914,21 (contrato de menor valor)</t>
  </si>
  <si>
    <t>67 c/c 63 2ª nota m – Retificação, ratificação ou outro ato destinado a integrar escritura lavrada, sobre o valor econômico do ato anterior – até R$ 261.523,68 (contrato de menor valor)</t>
  </si>
  <si>
    <t>67 c/c 63 2ª nota n – Retificação, ratificação ou outro ato destinado a integrar escritura lavrada, sobre o valor econômico do ato anterior – até R$ 392.285,51 (contrato de menor valor)</t>
  </si>
  <si>
    <t>67 c/c 63 2ª nota o – Retificação, ratificação ou outro ato destinado a integrar escritura lavrada, sobre o valor econômico do ato anterior – até R$ 523.047,35 (contrato de menor valor)</t>
  </si>
  <si>
    <t>67 c/c 63 2ª nota p – Retificação, ratificação ou outro ato destinado a integrar escritura lavrada, sobre o valor econômico do ato anterior – acima de R$ 523.047,35 (contrato de menor valor)</t>
  </si>
  <si>
    <t>68 B II - por página que acrescer</t>
  </si>
  <si>
    <t>69 - Averbação de qualquer natureza em livros ou arquivos</t>
  </si>
  <si>
    <t>70 I - Registro e arquivamento da firma</t>
  </si>
  <si>
    <t>70 II - Reconhecimento de firma em documento sem valor econômico</t>
  </si>
  <si>
    <t>70 III - Reconhecimento de firma em documento de transferência de veículo quando acompanhada da lavratura de escritura pública de identificação do vendedor</t>
  </si>
  <si>
    <t>70 IV - Reconhecimento de firma em contratos particulares relativos a bens imóveis, por assinatura</t>
  </si>
  <si>
    <t>novo selo</t>
  </si>
  <si>
    <t>71 I - Autenticação de cópias de documentos específicos para transferência de veículos (DETRAN/GO)</t>
  </si>
  <si>
    <t>71 I - Autenticação de cópias e fotocópias por página, ainda que reproduzindo mais de um documento</t>
  </si>
  <si>
    <t>71 II - Autenticação de cópias e fotocópias digitalizada e guardada no HD da serventia</t>
  </si>
  <si>
    <t>72 - Ata Notarial para registro de chancela mecânica</t>
  </si>
  <si>
    <t>73 I - Registro de assinatura eletrônica, com cadastro do portador, incluindo o cartão inteligente</t>
  </si>
  <si>
    <t>73 II - Reconhecimento de firma digital impressa</t>
  </si>
  <si>
    <t>73 III - Autenticação de cópia de documento com assinatura eletrônica</t>
  </si>
  <si>
    <t>73 IV - Autenticação de cópia expedida em meio digital e de cópias eletrônicas ou impressas</t>
  </si>
  <si>
    <t>73 V - Certidão obtida por meio eletrônico através de banco de dados exterior</t>
  </si>
  <si>
    <t>73 VI - Revogação ou pedido de congelamento do par de chaves</t>
  </si>
  <si>
    <t>98 - Certidões ou traslados (Tabelionato  de Notas)</t>
  </si>
  <si>
    <t>99 - Certidão ou traslado, por página que acresce (Tabelionato  de Notas)</t>
  </si>
  <si>
    <t>Tabela XVIII -1a nota - certidão negativa, por pessoa que acrescer (Tabelionato  de Notas)</t>
  </si>
  <si>
    <t>100 - Cópia reprográfica, por página (Tabelionato  de Notas)</t>
  </si>
  <si>
    <t>101 - Informações verbais, quando o interessado dispensar a certidão (Tabelionato  de Notas)</t>
  </si>
  <si>
    <t>Tabela XIII - Atos gratuitos de Tabelionatos de Notas</t>
  </si>
  <si>
    <t>Apostilamento da Convenção de Haia (Atribuição Tabelionato de Notas)</t>
  </si>
  <si>
    <t>Faixa de Cotação 2025</t>
  </si>
  <si>
    <t>Faixa de Cotação 2026</t>
  </si>
  <si>
    <t>Emolumento</t>
  </si>
  <si>
    <t>Taxa Judiciária</t>
  </si>
  <si>
    <t>SELOS DE ATA NOTARIAL DE USUCAPIÃO EXTRAJUDICIAL</t>
  </si>
  <si>
    <t>63 A I - Ata Notarial de Usucapião Extrajudicial, sobre o valor econômico do ato - até R$ 653,80</t>
  </si>
  <si>
    <t>63 A II - Ata Notarial de Usucapião Extrajudicial, sobre o valor econômico do ato - até R$ 1.307,62</t>
  </si>
  <si>
    <t>63 A III - Ata Notarial de Usucapião Extrajudicial, sobre o valor econômico do ato - até R$ 2.615,24</t>
  </si>
  <si>
    <t>63 A IV- Ata Notarial de Usucapião Extrajudicial, sobre o valor econômico do ato – até R$ 5.230,47</t>
  </si>
  <si>
    <t>63 A V - Ata Notarial de Usucapião Extrajudicial, sobre o valor econômico do ato - até R$ 10.460,94</t>
  </si>
  <si>
    <t>63 A VI - Ata Notarial de Usucapião Extrajudicial, sobre o valor econômico do ato - até R$ 15.691,43</t>
  </si>
  <si>
    <t>63 A VII - Ata Notarial de Usucapião Extrajudicial, sobre o valor econômico do ato - até R$ 26.152,37</t>
  </si>
  <si>
    <t>63 A VIII- Ata Notarial de Usucapião Extrajudicial, sobre o valor econômico do ato - até R$  39.228,54</t>
  </si>
  <si>
    <t>63 A IX - Ata Notarial de Usucapião Extrajudicial, sobre o valor econômico do ato - até R$ 52.304,74</t>
  </si>
  <si>
    <t>63 A X - Ata Notarial de Usucapião Extrajudicial, sobre o valor econômico do ato - até R$ 65.380,92</t>
  </si>
  <si>
    <t>63 A XI - Ata Notarial de Usucapião Extrajudicial, sobre o valor econômico do ato – até R$ 104.609,47</t>
  </si>
  <si>
    <t>63 A XII - Ata Notarial de Usucapião Extrajudicial, sobre o valor econômico do ato - até R$ 156.914,21</t>
  </si>
  <si>
    <t>63 A XIII a - Ata Notarial de Usucapião Extrajudicial, sobre o valor econômico do ato - até R$ 165.589,35  (selo de adequação da Taxa Jud. 2025)</t>
  </si>
  <si>
    <t>63 A XIII - Ata Notarial de Usucapião Extrajudicial, sobre o valor econômico do ato - até R$ 261.523,68</t>
  </si>
  <si>
    <t>63 A XIV a - Ata Notarial de Usucapião Extrajudicial, sobre o valor econômico do ato - até R$ 275.982,22 (selo de adequação da Taxa Jud. 2025)</t>
  </si>
  <si>
    <t>63 A XIV - Ata Notarial de Usucapião Extrajudicial, sobre o valor econômico do ato – até R$ 392.285,51</t>
  </si>
  <si>
    <t>63 A XV - Ata Notarial de Usucapião Extrajudicial, sobre o valor econômico do ato - até R$ 523.047,35</t>
  </si>
  <si>
    <t>63 A XVI - Ata Notarial de Usucapião Extrajudicial, sobre o valor econômico do ato - até R$ 551.964,53 (selo de adequação da Taxa Jud. 2025)</t>
  </si>
  <si>
    <t>63 A XVI a- Ata Notarial de Usucapião Extrajudicial, sobre o valor econômico do ato - até R$ 1.103.929,14 (selo de adequação da Taxa Jud. 2025)</t>
  </si>
  <si>
    <t>63 A XVI b- Ata Notarial de Usucapião Extrajudicial, sobre o valor econômico do ato - acima de R$1.103.929,14 (selo de adequação da Taxa Jud. 2025)</t>
  </si>
  <si>
    <t>Selos de Abono de Sinal Público de Escritura de Tabelionato - LEI Nº 20.955/2020 (É cobrado apenas os fundos estaduais, sem cobrança de emolumentos [mas os emolumentos são usados como base de cálculo para os fundos])</t>
  </si>
  <si>
    <t>73 VII - Comunicado eletrônico ao DETRAN-GO de transferência de veículo</t>
  </si>
  <si>
    <t>(Lei nº 20.955/20 - Estado de Goiás) Abono do Sinal Público - Escritura Paradigma: 63 A I - Escritura completa, sobre o valor econômico do ato – até R$ 653,80</t>
  </si>
  <si>
    <t>(Lei nº 20.955/20 - Estado de Goiás) Abono do Sinal Público - Escritura Paradigma: 63 A II - Escritura completa, sobre o valor econômico do ato - até R$ 1.307,62</t>
  </si>
  <si>
    <t>(Lei nº 20.955/20 - Estado de Goiás) Abono do Sinal Público - Escritura Paradigma: 63 A III - Escritura completa, sobre o valor econômico do ato - até R$ 2.615,24</t>
  </si>
  <si>
    <t>(Lei nº 20.955/20 - Estado de Goiás) Abono do Sinal Público - Escritura Paradigma: 63 A IV- Escritura completa, sobre o valor econômico do ato - até R$ 5.230,47</t>
  </si>
  <si>
    <t>(Lei nº 20.955/20 - Estado de Goiás) Abono do Sinal Público - Escritura Paradigma: 63 A V - Escritura completa, sobre o valor econômico do ato - até R$ 10.460,94</t>
  </si>
  <si>
    <t>(Lei nº 20.955/20 - Estado de Goiás) Abono do Sinal Público - Escritura paradigma: 63 A VI - Escritura completa, sobre o valor econômico do ato - até R$ 15.691,43</t>
  </si>
  <si>
    <t>(Lei nº 20.955/20 - Estado de Goiás) Abono do Sinal Público - Escritura paradigma: 63 A VI - Escritura completa, sobre o valor econômico do ato – até R$ 26.152,37</t>
  </si>
  <si>
    <t>(Lei nº 20.955/20 - Estado de Goiás) Abono do Sinal Público - Escritura paradigma: 63 A VIII- Escritura completa, sobre o valor econômico do ato - até R$ 39.228,54</t>
  </si>
  <si>
    <t>(Lei nº 20.955/20 - Estado de Goiás) Abono do Sinal Público - Escritura paradigma: 63 A IX - Escritura completa, sobre o valor econômico do ato - até R$ 52.304,74</t>
  </si>
  <si>
    <t>(Lei nº 20.955/20 - Estado de Goiás) Abono do Sinal Público - Escritura paradigma: 63 A X - Escritura completa, sobre o valor econômico do ato - até R$ 65.380,92</t>
  </si>
  <si>
    <t>(Lei nº 20.955/20 - Estado de Goiás) Abono do Sinal Público - Escritura paradigma: 63 A XI - Escritura completa, sobre o valor econômico do ato – até R$ 104.609,47</t>
  </si>
  <si>
    <t>(Lei nº 20.955/20 - Estado de Goiás) Abono do Sinal Público - Escritura paradigma: 63 A XII - Escritura completa, sobre o valor econômico do ato - até R$ 156.914,21</t>
  </si>
  <si>
    <t>(Lei nº 20.955/20 - Estado de Goiás) Abono do Sinal Público - Escritura paradigma: 63 A XIII - Escritura completa, sobre o valor econômico do ato - até R$ 261.523,68</t>
  </si>
  <si>
    <t>(Lei nº 20.955/20 - Estado de Goiás) Abono do Sinal Público - Escritura paradigma: 63 A XIV - Escritura completa, sobre o valor econômico do ato - até R$ 392.285,51</t>
  </si>
  <si>
    <t>(Lei nº 20.955/20 - Estado de Goiás) Abono do Sinal Público - Escritura paradigma: 63 A XV - Escritura completa, sobre o valor econômico do ato – até R$ 523.047,35</t>
  </si>
  <si>
    <t>(Lei nº 20.955/20 - Estado de Goiás) Abono do Sinal Público - Escritura paradigma: 63 A XVI - Escritura completa, sobre o valor econômico do ato – acima de R$ 523.047,35</t>
  </si>
  <si>
    <t>(Lei nº 20.955/20 - Estado de Goiás) Abono do Sinal Público - Escritura Paradigma: 63 - 2a nota a- Escritura com mais de um contrato (contrato de menor valor) até R$ 653,80</t>
  </si>
  <si>
    <t>3211
3212
3213
3214
3215
3216
3217
3218
3219
3220
3221
3223
3225
3227
3228
3229</t>
  </si>
  <si>
    <t>(Lei nº 20.955/20 - Estado de Goiás) Abono do Sinal Público - Escritura Paradigma: 63 - 2a nota b- Escritura com mais de um contrato (contrato de menor valor) até R$ 1.307,62</t>
  </si>
  <si>
    <t>(Lei nº 20.955/20 - Estado de Goiás) Abono do Sinal Público - Escritura Paradigma: 63 - 2a nota c- Escritura com mais de um contrato (contrato de menor valor) até R$ 2.615,24</t>
  </si>
  <si>
    <t>(Lei nº 20.955/20 - Estado de Goiás) Abono do Sinal Público - Escritura Paradigma: 63 - 2a nota d- Escritura com mais de um contrato (contrato de menor valor) até R$ 5.230,47</t>
  </si>
  <si>
    <t>(Lei nº 20.955/20 - Estado de Goiás) Abono do Sinal Público - Escritura Paradigma: 63 - 2a nota e- Escritura com mais de um contrato (contrato de menor valor) até R$ 10.460,94</t>
  </si>
  <si>
    <t>(Lei nº 20.955/20 - Estado de Goiás) Abono do Sinal Público - Escritura paradigma: 63 - 2a nota f- Escritura com mais de um contrato (contrato de menor valor) até R$ 15.691,43</t>
  </si>
  <si>
    <t>(Lei nº 20.955/20 - Estado de Goiás) Abono do Sinal Público - Escritura paradigma: 63 - 2a nota g- Escritura com mais de um contrato (contrato de menor valor) até R$ 26.152,37</t>
  </si>
  <si>
    <t>(Lei nº 20.955/20 - Estado de Goiás) Abono do Sinal Público - Escritura paradigma: 63 - 2a nota h- Escritura com mais de um contrato (contrato de menor valor) até R$ 39.228,54</t>
  </si>
  <si>
    <t>(Lei nº 20.955/20 - Estado de Goiás) Abono do Sinal Público - Escritura paradigma: 63 - 2a nota i- Escritura com mais de um contrato (contrato de menor valor) até R$ 52.304,74</t>
  </si>
  <si>
    <t>(Lei nº 20.955/20 - Estado de Goiás) Abono do Sinal Público - Escritura paradigma: 63 - 2a nota j- Escritura com mais de um contrato (contrato de menor valor) até R$ 65.380,92</t>
  </si>
  <si>
    <t>(Lei nº 20.955/20 - Estado de Goiás) Abono do Sinal Público - Escritura paradigma: 63 - 2a nota k- Escritura com mais de um contrato (contrato de menor valor) até R$ 104.609,47</t>
  </si>
  <si>
    <t>(Lei nº 20.955/20 - Estado de Goiás) Abono do Sinal Público - Escritura paradigma: 63 - 2a nota l- Escritura com mais de um contrato (contrato de menor valor) até R$ 156.914,21</t>
  </si>
  <si>
    <t>(Lei nº 20.955/20 - Estado de Goiás) Abono do Sinal Público - Escritura paradigma: 63 - 2a nota m- Escritura com mais de um contrato (contrato de menor valor) até R$ 261.523,68</t>
  </si>
  <si>
    <t>(Lei nº 20.955/20 - Estado de Goiás) Abono do Sinal Público - Escritura paradigma: 63 - 2a nota n- Escritura com mais de um contrato (contrato de menor valor) até R$ 392.285,51</t>
  </si>
  <si>
    <t>(Lei nº 20.955/20 - Estado de Goiás) Abono do Sinal Público - Escritura paradigma: 63 - 2a nota o- Escritura com mais de um contrato (contrato de menor valor) até R$ 523.047,35</t>
  </si>
  <si>
    <t>(Lei nº 20.955/20 - Estado de Goiás) Abono do Sinal Público - Escritura paradigma: 63 - 2a nota p- Escritura com mais de um contrato (contrato de menor valor) acima de  R$ 523047,35</t>
  </si>
  <si>
    <t>(Lei nº 20.955/20 - Estado de Goiás) Abono do Sinal Público - Escritura paradigma: 63 B - Escritura completa, sem valor econômico</t>
  </si>
  <si>
    <t>(Lei nº 20.955/20 - Estado de Goiás) Abono do Sinal Público - Escritura paradigma: 63 C - Escritura completa de quitação.</t>
  </si>
  <si>
    <t>(Lei nº 20.955/20 - Estado de Goiás) Abono do Sinal Público - Escritura paradigma: 63 D – Escritura de aquisição de propriedade pelo PMCMV, ou programa que o suceda, incluindo garantias e avenças acessórias</t>
  </si>
  <si>
    <t>(Lei nº 20.955/20 - Estado de Goiás) Abono do Sinal Público - Escritura Paradigma: 63 – 1º nota a – Escritura de permuta, com base de cálculo até R$ 653,80</t>
  </si>
  <si>
    <t>(Lei nº 20.955/20 - Estado de Goiás) Abono do Sinal Público - Escritura Paradigma: 63 – 1º nota b – Escritura de permuta, com base de cálculo até R$ 1.307,62</t>
  </si>
  <si>
    <t>(Lei nº 20.955/20 - Estado de Goiás) Abono do Sinal Público - Escritura Paradigma: 63 – 1º nota c – Escritura de permuta, com base de cálculo até R$ 2.615,24</t>
  </si>
  <si>
    <t>(Lei nº 20.955/20 - Estado de Goiás) Abono do Sinal Público - Escritura Paradigma: 63 – 1º nota d – Escritura de permuta, com base de cálculo até R$ 5.230,47</t>
  </si>
  <si>
    <t>(Lei nº 20.955/20 - Estado de Goiás) Abono do Sinal Público - Escritura Paradigma: 63 – 1º nota e – Escritura de permuta, com base de cálculo até R$ 10.460,94</t>
  </si>
  <si>
    <t>(Lei nº 20.955/20 - Estado de Goiás) Abono do Sinal Público - Escritura paradigma: 63 – 1º nota f – Escritura de permuta, com base de cálculo até R$ 15.691,43</t>
  </si>
  <si>
    <t>(Lei nº 20.955/20 - Estado de Goiás) Abono do Sinal Público - Escritura paradigma: 63 – 1º nota g – Escritura de permuta, com base de cálculo até R$ 26.152,37</t>
  </si>
  <si>
    <t>(Lei nº 20.955/20 - Estado de Goiás) Abono do Sinal Público - Escritura paradigma: 63 – 1º nota h – Escritura de permuta, com base de cálculo até R$ 39.228,54</t>
  </si>
  <si>
    <t>(Lei nº 20.955/20 - Estado de Goiás) Abono do Sinal Público - Escritura paradigma: 63 – 1º nota i – Escritura de permuta, com base de cálculo até R$ 52.304,74</t>
  </si>
  <si>
    <t>(Lei nº 20.955/20 - Estado de Goiás) Abono do Sinal Público - Escritura paradigma: 63 – 1º nota j – Escritura de permuta, com base de cálculo até R$ 65.380,92</t>
  </si>
  <si>
    <t>(Lei nº 20.955/20 - Estado de Goiás) Abono do Sinal Público - Escritura paradigma: 63 – 1º nota k – Escritura de permuta, com base de cálculo até R$ 104.609,47</t>
  </si>
  <si>
    <t>(Lei nº 20.955/20 - Estado de Goiás) Abono do Sinal Público - Escritura paradigma: 63 – 1º nota l – Escritura de permuta, com base de cálculo até R$ 156.914,21</t>
  </si>
  <si>
    <t>(Lei nº 20.955/20 - Estado de Goiás) Abono do Sinal Público - Escritura paradigma: 63 – 1º nota m – Escritura de permuta, com base de cálculo até R$ 261.523,68</t>
  </si>
  <si>
    <t>(Lei nº 20.955/20 - Estado de Goiás) Abono do Sinal Público - Escritura paradigma: 63 – 1º nota n – Escritura de permuta, com base de cálculo até R$ 392.285,51</t>
  </si>
  <si>
    <t>(Lei nº 20.955/20 - Estado de Goiás) Abono do Sinal Público - Escritura paradigma: 63 – 1º nota o – Escritura de permuta, com base de cálculo até R$ 523.047,35</t>
  </si>
  <si>
    <t>(Lei nº 20.955/20 - Estado de Goiás) Abono do Sinal Público - Escritura paradigma: 63 – 1º nota p – Escritura de permuta, com base de cálculo acima de R$ 523.047,35</t>
  </si>
  <si>
    <t>(Lei nº 20.955/20 - Estado de Goiás) Abono do Sinal Público - Escritura Paradigma: 63 - 4a nota a - escritura de compromisso de compra e venda até R$ 653,80</t>
  </si>
  <si>
    <t>(Lei nº 20.955/20 - Estado de Goiás) Abono do Sinal Público - Escritura Paradigma: 63 - 4a nota b - escritura de compromisso de compra e venda até R$ 1.307,62</t>
  </si>
  <si>
    <t>(Lei nº 20.955/20 - Estado de Goiás) Abono do Sinal Público - Escritura Paradigma: 63 - 4a nota c - escritura de compromisso de compra e venda até R$ 2.615,24</t>
  </si>
  <si>
    <t>(Lei nº 20.955/20 - Estado de Goiás) Abono do Sinal Público - Escritura Paradigma: 63 - 4a nota d - escritura de compromisso de compra e venda até R$ 5.230,47</t>
  </si>
  <si>
    <t>(Lei nº 20.955/20 - Estado de Goiás) Abono do Sinal Público - Escritura Paradigma: 63 - 4a nota e - escritura de compromisso de compra e venda até R$ 10.460,94</t>
  </si>
  <si>
    <t>(Lei nº 20.955/20 - Estado de Goiás) Abono do Sinal Público - Escritura paradigma: 63 - 4a nota f - escritura de compromisso de compra e venda até R$ 15.691,43</t>
  </si>
  <si>
    <t>(Lei nº 20.955/20 - Estado de Goiás) Abono do Sinal Público - Escritura paradigma: 63 - 4a nota g - escritura de compromisso de compra e venda até R$ 26.152,37</t>
  </si>
  <si>
    <t>(Lei nº 20.955/20 - Estado de Goiás) Abono do Sinal Público - Escritura paradigma: 63 - 4a nota h - escritura de compromisso de compra e venda até R$ 39.228,54</t>
  </si>
  <si>
    <t>(Lei nº 20.955/20 - Estado de Goiás) Abono do Sinal Público - Escritura paradigma: 63 - 4a nota i - escritura de compromisso de compra e venda até R$ 52.304,74</t>
  </si>
  <si>
    <t>(Lei nº 20.955/20 - Estado de Goiás) Abono do Sinal Público - Escritura paradigma: 63 - 4a nota j - escritura de compromisso de compra e venda até R$ 65.380,92</t>
  </si>
  <si>
    <t>(Lei nº 20.955/20 - Estado de Goiás) Abono do Sinal Público - Escritura paradigma: 63 - 4a nota k - escritura de compromisso de compra e venda até R$ 104.609,47</t>
  </si>
  <si>
    <t>(Lei nº 20.955/20 - Estado de Goiás) Abono do Sinal Público - Escritura paradigma: 63 - 4a nota l - escritura de compromisso de compra e venda até R$ 156.914,21</t>
  </si>
  <si>
    <t>(Lei nº 20.955/20 - Estado de Goiás) Abono do Sinal Público - Escritura paradigma: 63 - 4a nota m - escritura de compromisso de compra e venda até R$ 261.523,68</t>
  </si>
  <si>
    <t>(Lei nº 20.955/20 - Estado de Goiás) Abono do Sinal Público - Escritura paradigma: 63 - 4a nota n - escritura de compromisso de compra e venda até R$ 392.285,51</t>
  </si>
  <si>
    <t>(Lei nº 20.955/20 - Estado de Goiás) Abono do Sinal Público - Escritura paradigma: 63 - 4a nota o - escritura de compromisso de compra e venda até R$ 523.047,35</t>
  </si>
  <si>
    <t>(Lei nº 20.955/20 - Estado de Goiás) Abono do Sinal Público - Escritura paradigma: 63 - 4a nota p - escritura de compromisso de compra e venda acima de R$ 523.047,35</t>
  </si>
  <si>
    <t>(Lei nº 20.955/20 - Estado de Goiás) Abono do Sinal Público - Escritura Paradigma: 63 5a nota a - Escritura completa, com recursos do SISTEMA FINANCEIRO IMOBILIÁRIO – até R$ 653,80</t>
  </si>
  <si>
    <t>(Lei nº 20.955/20 - Estado de Goiás) Abono do Sinal Público - Escritura Paradigma: 63 5a nota b - Escritura completa, com recursos do SISTEMA FINANCEIRO IMOBILIÁRIO - até R$ 1.307,62</t>
  </si>
  <si>
    <t>(Lei nº 20.955/20 - Estado de Goiás) Abono do Sinal Público - Escritura Paradigma: 63 5a nota c - Escritura completa, com recursos do SISTEMA FINANCEIRO IMOBILIÁRIO - até R$ 2.615,24</t>
  </si>
  <si>
    <t>(Lei nº 20.955/20 - Estado de Goiás) Abono do Sinal Público - Escritura Paradigma: 63 5a nota d- Escritura completa, com recursos do SISTEMA FINANCEIRO IMOBILIÁRIO - até R$ 5.230,47</t>
  </si>
  <si>
    <t>(Lei nº 20.955/20 - Estado de Goiás) Abono do Sinal Público - Escritura Paradigma: 63 5a nota e - Escritura completa, com recursos do SISTEMA FINANCEIRO IMOBILIÁRIO - até R$ 10.460,94</t>
  </si>
  <si>
    <t>(Lei nº 20.955/20 - Estado de Goiás) Abono do Sinal Público - Escritura paradigma: 63 5a nota f - Escritura completa, com recursos do SISTEMA FINANCEIRO IMOBILIÁRIO - até R$ 15.691,43</t>
  </si>
  <si>
    <t>(Lei nº 20.955/20 - Estado de Goiás) Abono do Sinal Público - Escritura paradigma: 63 5a nota g - Escritura completa, com recursos do SISTEMA FINANCEIRO IMOBILIÁRIO - até R$ 26.152,37</t>
  </si>
  <si>
    <t>(Lei nº 20.955/20 - Estado de Goiás) Abono do Sinal Público - Escritura paradigma: 63 5a nota h - Escritura completa, com recursos do SISTEMA FINANCEIRO IMOBILIÁRIO - até R$ 39.228,54</t>
  </si>
  <si>
    <t>(Lei nº 20.955/20 - Estado de Goiás) Abono do Sinal Público - Escritura paradigma: 63 5a nota i - Escritura completa, com recursos do SISTEMA FINANCEIRO IMOBILIÁRIO – até R$ 52.304,74</t>
  </si>
  <si>
    <t>(Lei nº 20.955/20 - Estado de Goiás) Abono do Sinal Público - Escritura paradigma: 63 5a nota j - Escritura completa, com recursos do SISTEMA FINANCEIRO IMOBILIÁRIO - até R$ 65.380,92</t>
  </si>
  <si>
    <t>(Lei nº 20.955/20 - Estado de Goiás) Abono do Sinal Público - Escritura paradigma: 63 5a nota k - Escritura completa, com recursos do SISTEMA FINANCEIRO IMOBILIÁRIO - até R$ 104.609,47</t>
  </si>
  <si>
    <t>(Lei nº 20.955/20 - Estado de Goiás) Abono do Sinal Público - Escritura paradigma: 63 5a nota l - Escritura completa, com recursos do SISTEMA FINANCEIRO IMOBILIÁRIO - até R$ 156.914,21</t>
  </si>
  <si>
    <t>(Lei nº 20.955/20 - Estado de Goiás) Abono do Sinal Público - Escritura paradigma: 63 5a nota m - Escritura completa, com recursos do SISTEMA FINANCEIRO IMOBILIÁRIO - até R$ 261.523,68</t>
  </si>
  <si>
    <t>(Lei nº 20.955/20 - Estado de Goiás) Abono do Sinal Público - Escritura paradigma: 63 5a nota n - Escritura completa, com recursos do SISTEMA FINANCEIRO IMOBILIÁRIO – até R$ 392.285,51</t>
  </si>
  <si>
    <t>(Lei nº 20.955/20 - Estado de Goiás) Abono do Sinal Público - Escritura paradigma: 63 5a nota o - Escritura completa, com recursos do SISTEMA FINANCEIRO IMOBILIÁRIO - até R$ 523.047,35</t>
  </si>
  <si>
    <t>(Lei nº 20.955/20 - Estado de Goiás) Abono do Sinal Público - Escritura paradigma: 63 5a nota p - Escritura completa, com recursos do SISTEMA FINANCEIRO IMOBILIÁRIO - acima de R$ 523.047,35</t>
  </si>
  <si>
    <t>(Lei nº 20.955/20 - Estado de Goiás) Abono do Sinal Público - Escritura paradigma: 63 5a nota - Escritura completa de quitação - SISTEMA FINANCEIRO IMOBILIÁRIO</t>
  </si>
  <si>
    <t>(Lei nº 20.955/20 - Estado de Goiás) Abono do Sinal Público - Escritura Paradigma: 63 - 2a nota a- Escritura com mais de um contrato (contrato de menor valor) até R$ 653,80 – SISTEMA FINANCEIRO IMOBILIÁRIO</t>
  </si>
  <si>
    <t>3369
3370
3371
3372
3373
3374
3375
3376
3377
3378
3379
3381
3383
3385
3386
3387</t>
  </si>
  <si>
    <t>(Lei nº 20.955/20 - Estado de Goiás) Abono do Sinal Público - Escritura Paradigma: 63 - 2a nota b- Escritura com mais de um contrato (contrato de menor valor) até R$ 1.307,62 – SISTEMA FINANCEIRO IMOBILIÁRIO</t>
  </si>
  <si>
    <t>(Lei nº 20.955/20 - Estado de Goiás) Abono do Sinal Público - Escritura Paradigma: 63 - 2a nota c- Escritura com mais de um contrato (contrato de menor valor) até R$ 2.615,24 – SISTEMA FINANCEIRO IMOBILIÁRIO</t>
  </si>
  <si>
    <t>(Lei nº 20.955/20 - Estado de Goiás) Abono do Sinal Público - Escritura Paradigma: 63 - 2a nota d- Escritura com mais de um contrato (contrato de menor valor) até R$ 5.230,47 – SISTEMA FINANCEIRO IMOBILIÁRIO</t>
  </si>
  <si>
    <t>(Lei nº 20.955/20 - Estado de Goiás) Abono do Sinal Público - Escritura Paradigma: 63 - 2a nota e- Escritura com mais de um contrato (contrato de menor valor) até R$ 10.460,94 – SISTEMA FINANCEIRO IMOBILIÁRIO</t>
  </si>
  <si>
    <t>(Lei nº 20.955/20 - Estado de Goiás) Abono do Sinal Público - Escritura paradigma: 63 - 2a nota f- Escritura com mais de um contrato (contrato de menor valor) até R$ 15.691,43 – SISTEMA FINANCEIRO IMOBILIÁRIO</t>
  </si>
  <si>
    <t>(Lei nº 20.955/20 - Estado de Goiás) Abono do Sinal Público - Escritura paradigma: 63 - 2a nota g- Escritura com mais de um contrato (contrato de menor valor) até R$ 26.152,37 – SISTEMA FINANCEIRO IMOBILIÁRIO</t>
  </si>
  <si>
    <t>(Lei nº 20.955/20 - Estado de Goiás) Abono do Sinal Público - Escritura paradigma: 63 - 2a nota h- Escritura com mais de um contrato (contrato de menor valor) até R$ 39.228,54 – SISTEMA FINANCEIRO IMOBILIÁRIO</t>
  </si>
  <si>
    <t>(Lei nº 20.955/20 - Estado de Goiás) Abono do Sinal Público - Escritura paradigma: 63 - 2a nota i- Escritura com mais de um contrato (contrato de menor valor) até R$ 52.304,74 – SISTEMA FINANCEIRO IMOBILIÁRIO</t>
  </si>
  <si>
    <t>(Lei nº 20.955/20 - Estado de Goiás) Abono do Sinal Público - Escritura paradigma: 63 - 2a nota j- Escritura com mais de um contrato (contrato de menor valor) até R$ 65.380,92 – SISTEMA FINANCEIRO IMOBILIÁRIO</t>
  </si>
  <si>
    <t>(Lei nº 20.955/20 - Estado de Goiás) Abono do Sinal Público - Escritura paradigma: 63 - 2a nota k- Escritura com mais de um contrato (contrato de menor valor) até R$ 104.609,47 – SISTEMA FINANCEIRO IMOBILIÁRIO</t>
  </si>
  <si>
    <t>(Lei nº 20.955/20 - Estado de Goiás) Abono do Sinal Público - Escritura paradigma: 63 - 2a nota l- Escritura com mais de um contrato (contrato de menor valor) até R$ 156.914,21 – SISTEMA FINANCEIRO IMOBILIÁRIO</t>
  </si>
  <si>
    <t>(Lei nº 20.955/20 - Estado de Goiás) Abono do Sinal Público - Escritura paradigma: 63 - 2a nota m- Escritura com mais de um contrato (contrato de menor valor) até R$ 261.523,68 – SISTEMA FINANCEIRO IMOBILIÁRIO</t>
  </si>
  <si>
    <t>(Lei nº 20.955/20 - Estado de Goiás) Abono do Sinal Público - Escritura paradigma: 63 - 2a nota n- Escritura com mais de um contrato (contrato de menor valor) até R$ 392.285,51 – SISTEMA FINANCEIRO IMOBILIÁRIO</t>
  </si>
  <si>
    <t>(Lei nº 20.955/20 - Estado de Goiás) Abono do Sinal Público - Escritura paradigma: 63 - 2a nota o- Escritura com mais de um contrato (contrato de menor valor) até R$ 523.047,35 – SISTEMA FINANCEIRO IMOBILIÁRIO</t>
  </si>
  <si>
    <t>(Lei nº 20.955/20 - Estado de Goiás) Abono do Sinal Público - Escritura paradigma: 63 - 2a nota p- Escritura com mais de um contrato (contrato de menor valor) acima de R$ 523.047,35 – SISTEMA FINANCEIRO IMOBILIÁRIO</t>
  </si>
  <si>
    <t>(Lei nº 20.955/20 - Estado de Goiás) Abono do Sinal Público - Escritura paradigma: 66 A - Escritura de constituição ou de especificação de condomínio em plano vertical e modificações</t>
  </si>
  <si>
    <t>(Lei nº 20.955/20 - Estado de Goiás) Abono do Sinal Público - Escritura paradigma: 66 B - por unidade autônoma constante da especificação</t>
  </si>
  <si>
    <t>(Lei nº 20.955/20 - Estado de Goiás) Abono do Sinal Público - Escritura Paradigma: 67 I - Retificação, ratificação ou outro ato destinado a integrar escritura lavrada, sobre o valor econômico do ato anterior - até R$ 653,80</t>
  </si>
  <si>
    <t>(Lei nº 20.955/20 - Estado de Goiás) Abono do Sinal Público - Escritura Paradigma: 67 II - Retificação, ratificação ou outro ato destinado a integrar escritura lavrada, sobre o valor econômico do ato anterior - até R$ 1.307,62</t>
  </si>
  <si>
    <t>(Lei nº 20.955/20 - Estado de Goiás) Abono do Sinal Público - Escritura Paradigma: 67 III - Retificação, ratificação ou outro ato destinado a integrar escritura lavrada, sobre o valor econômico do ato anterior - até R$ 2.615,24</t>
  </si>
  <si>
    <t>(Lei nº 20.955/20 - Estado de Goiás) Abono do Sinal Público - Escritura Paradigma: 67 IV- Retificação, ratificação ou outro ato destinado a integrar escritura lavrada, sobre o valor econômico do ato anterior - até R$ 5.230,47</t>
  </si>
  <si>
    <t>(Lei nº 20.955/20 - Estado de Goiás) Abono do Sinal Público - Escritura Paradigma: 67 V - Retificação, ratificação ou outro ato destinado a integrar escritura lavrada, sobre o valor econômico do ato anterior - até R$ 10.460,94</t>
  </si>
  <si>
    <t>(Lei nº 20.955/20 - Estado de Goiás) Abono do Sinal Público - Escritura paradigma: 67 VI - Retificação, ratificação ou outro ato destinado a integrar escritura lavrada, sobre o valor econômico do ato anterior - até R$ 15.691,43</t>
  </si>
  <si>
    <t>(Lei nº 20.955/20 - Estado de Goiás) Abono do Sinal Público - Escritura paradigma: 67 VII - Retificação, ratificação ou outro ato destinado a integrar escritura lavrada, sobre o valor econômico do ato anterior - até R$ 26.152,37</t>
  </si>
  <si>
    <t>(Lei nº 20.955/20 - Estado de Goiás) Abono do Sinal Público - Escritura paradigma: 67 VIII- Retificação, ratificação ou outro ato destinado a integrar escritura lavrada, sobre o valor econômico do ato anterior - até R$ 39.228,54</t>
  </si>
  <si>
    <t>(Lei nº 20.955/20 - Estado de Goiás) Abono do Sinal Público - Escritura paradigma: 67 IX - Retificação, ratificação ou outro ato destinado a integrar escritura lavrada, sobre o valor econômico do ato anterior - até R$ 52.304,74</t>
  </si>
  <si>
    <t>(Lei nº 20.955/20 - Estado de Goiás) Abono do Sinal Público - Escritura paradigma: 67 X - Retificação, ratificação ou outro ato destinado a integrar escritura lavrada, sobre o valor econômico do ato anterior - até R$ 65.380,92</t>
  </si>
  <si>
    <t>(Lei nº 20.955/20 - Estado de Goiás) Abono do Sinal Público - Escritura paradigma: 67 XI - Retificação, ratificação ou outro ato destinado a integrar escritura lavrada, sobre o valor econômico do ato anterior - até R$ 104.609,47</t>
  </si>
  <si>
    <t>(Lei nº 20.955/20 - Estado de Goiás) Abono do Sinal Público - Escritura paradigma: 67 XII - Retificação, ratificação ou outro ato destinado a integrar escritura lavrada, sobre o valor econômico do ato anterior – até R$ 156.914,21</t>
  </si>
  <si>
    <t>(Lei nº 20.955/20 - Estado de Goiás) Abono do Sinal Público - Escritura paradigma: 67 XIII - Retificação, ratificação ou outro ato destinado a integrar escritura lavrada, sobre o valor econômico do ato anterior - até R$ 261.523,68</t>
  </si>
  <si>
    <t>(Lei nº 20.955/20 - Estado de Goiás) Abono do Sinal Público - Escritura paradigma: 67 XIV - Retificação, ratificação ou outro ato destinado a integrar escritura lavrada, sobre o valor econômico do ato anterior - até R$ 392.285,51</t>
  </si>
  <si>
    <t>(Lei nº 20.955/20 - Estado de Goiás) Abono do Sinal Público - Escritura paradigma: 67 XV - Retificação, ratificação ou outro ato destinado a integrar escritura lavrada, sobre o valor econômico do ato anterior - até R$ 523.047,35</t>
  </si>
  <si>
    <t>(Lei nº 20.955/20 - Estado de Goiás) Abono do Sinal Público - Escritura paradigma: 67 XVI - Retificação, ratificação ou outro ato destinado a integrar escritura lavrada, sobre o valor econômico do ato anterior - acima de R$ 523.047,35</t>
  </si>
  <si>
    <t>(Lei nº 20.955/20 - Estado de Goiás) Abono do Sinal Público - Escritura paradigma: 67 B - Retificação, ratificação ou outro ato destinado a integrar escritura lavrada, sem valor econômico</t>
  </si>
  <si>
    <t>(Lei nº 20.955/20 - Estado de Goiás) Abono do Sinal Público - Escritura Paradigma: 67 c/c 63 2ª nota a – Retificação, ratificação ou outro ato destinado a integrar escritura lavrada, sobre o valor econômico do ato anterior – até R$ 653,80 (contrato de menor valor)</t>
  </si>
  <si>
    <t>3409
3410
3411
3412
3413
3414
3415
3416
3417
3418
3419
3420
3421
3422
3423
3424</t>
  </si>
  <si>
    <t>(Lei nº 20.955/20 - Estado de Goiás) Abono do Sinal Público - Escritura Paradigma: 67 c/c 63 2ª nota b – Retificação, ratificação ou outro ato destinado a integrar escritura lavrada, sobre o valor econômico do ato anterior – até R$ 1.307,62 (contrato de menor valor)</t>
  </si>
  <si>
    <t>(Lei nº 20.955/20 - Estado de Goiás) Abono do Sinal Público - Escritura Paradigma: 67 c/c 63 2ª nota c – Retificação, ratificação ou outro ato destinado a integrar escritura lavrada, sobre o valor econômico do ato anterior – até R$ 2.615,24 (contrato de menor valor)</t>
  </si>
  <si>
    <t>(Lei nº 20.955/20 - Estado de Goiás) Abono do Sinal Público - Escritura Paradigma: 67 c/c 63 2ª nota d – Retificação, ratificação ou outro ato destinado a integrar escritura lavrada, sobre o valor econômico do ato anterior – até R$ 5.230,47 (contrato de menor valor)</t>
  </si>
  <si>
    <t>(Lei nº 20.955/20 - Estado de Goiás) Abono do Sinal Público - Escritura Paradigma: 67 c/c 63 2ª nota e – Retificação, ratificação ou outro ato destinado a integrar escritura lavrada, sobre o valor econômico do ato anterior – até R$ 10.460,94 (contrato de menor valor)</t>
  </si>
  <si>
    <t>(Lei nº 20.955/20 - Estado de Goiás) Abono do Sinal Público - Escritura paradigma: 67 c/c 63 2ª nota f – Retificação, ratificação ou outro ato destinado a integrar escritura lavrada, sobre o valor econômico do ato anterior – até R$ 15.691,43 (contrato de menor valor)</t>
  </si>
  <si>
    <t>(Lei nº 20.955/20 - Estado de Goiás) Abono do Sinal Público - Escritura paradigma: 67 c/c 63 2ª nota g – Retificação, ratificação ou outro ato destinado a integrar escritura lavrada, sobre o valor econômico do ato anterior – até R$ 26.152,37 (contrato de menor valor)</t>
  </si>
  <si>
    <t>(Lei nº 20.955/20 - Estado de Goiás) Abono do Sinal Público - Escritura paradigma: 67 c/c 63 2ª nota h – Retificação, ratificação ou outro ato destinado a integrar escritura lavrada, sobre o valor econômico do ato anterior – até R$ 39.228,54 (contrato de menor valor)</t>
  </si>
  <si>
    <t>(Lei nº 20.955/20 - Estado de Goiás) Abono do Sinal Público - Escritura paradigma: 67 c/c 63 2ª nota i – Retificação, ratificação ou outro ato destinado a integrar escritura lavrada, sobre o valor econômico do ato anterior – até R$ 52.304,74 (contrato de menor valor)</t>
  </si>
  <si>
    <t>(Lei nº 20.955/20 - Estado de Goiás) Abono do Sinal Público - Escritura paradigma: 67 c/c 63 2ª nota j – Retificação, ratificação ou outro ato destinado a integrar escritura lavrada, sobre o valor econômico do ato anterior – até R$ 65.380,92 (contrato de menor valor)</t>
  </si>
  <si>
    <t>(Lei nº 20.955/20 - Estado de Goiás) Abono do Sinal Público - Escritura paradigma: 67 c/c 63 2ª nota k – Retificação, ratificação ou outro ato destinado a integrar escritura lavrada, sobre o valor econômico do ato anterior – até R$ 104.609,47 (contrato de menor valor)</t>
  </si>
  <si>
    <t>(Lei nº 20.955/20 - Estado de Goiás) Abono do Sinal Público - Escritura paradigma: 67 c/c 63 2ª nota l – Retificação, ratificação ou outro ato destinado a integrar escritura lavrada, sobre o valor econômico do ato anterior – até R$ 156.914,21 (contrato de menor valor)</t>
  </si>
  <si>
    <t>(Lei nº 20.955/20 - Estado de Goiás) Abono do Sinal Público - Escritura paradigma: 67 c/c 63 2ª nota m – Retificação, ratificação ou outro ato destinado a integrar escritura lavrada, sobre o valor econômico do ato anterior – até R$ 261.523,68 (contrato de menor valor)</t>
  </si>
  <si>
    <t>(Lei nº 20.955/20 - Estado de Goiás) Abono do Sinal Público - Escritura paradigma: 67 c/c 63 2ª nota n – Retificação, ratificação ou outro ato destinado a integrar escritura lavrada, sobre o valor econômico do ato anterior – até R$ 392.285,51 (contrato de menor valor)</t>
  </si>
  <si>
    <t>(Lei nº 20.955/20 - Estado de Goiás) Abono do Sinal Público - Escritura paradigma: 67 c/c 63 2ª nota o – Retificação, ratificação ou outro ato destinado a integrar escritura lavrada, sobre o valor econômico do ato anterior – até R$ 523.047,35 (contrato de menor valor)</t>
  </si>
  <si>
    <t>(Lei nº 20.955/20 - Estado de Goiás) Abono do Sinal Público - Escritura paradigma: 67 c/c 63 2ª nota p – Retificação, ratificação ou outro ato destinado a integrar escritura lavrada, sobre o valor econômico do ato anterior – acima de R$ 523.047,35 (contrato de menor valor)</t>
  </si>
  <si>
    <t>SELOS DE ATA NOTARIAL ADJUDICAÇÃO COMPULSÓRIA</t>
  </si>
  <si>
    <t>63 A I - Ata Notarial de Adjudicação Compulsória, sobre o valor econômico do ato - até R$ 653,80</t>
  </si>
  <si>
    <t>63 A II - Ata Notarial de Adjudicação Compulsória, sobre o valor econômico do ato - até R$ 1.307,62</t>
  </si>
  <si>
    <t>63 A III - Ata Notarial de Adjudicação Compulsória, sobre o valor econômico do ato - até R$ 2.615,24</t>
  </si>
  <si>
    <t>63 A IV- Ata Notarial de Adjudicação Compulsória, sobre o valor econômico do ato – até R$ 5.230,47</t>
  </si>
  <si>
    <t>63 A V - Ata Notarial de Adjudicação Compulsória, sobre o valor econômico do ato - até R$ 10.460,94</t>
  </si>
  <si>
    <t>63 A VI - Ata Notarial de Adjudicação Compulsória, sobre o valor econômico do ato - até R$ 15.691,43</t>
  </si>
  <si>
    <t>63 A VII - Ata Notarial de Adjudicação Compulsória, sobre o valor econômico do ato - até R$ 26.152,37</t>
  </si>
  <si>
    <t>63 A VIII- Ata Notarial de Adjudicação Compulsória, sobre o valor econômico do ato - até R$ 39.228,54</t>
  </si>
  <si>
    <t>63 A IX - Ata Notarial de Adjudicação Compulsória, sobre o valor econômico do ato - até R$ 52.304,74</t>
  </si>
  <si>
    <t>63 A X - Ata Notarial de Adjudicação Compulsória, sobre o valor econômico do ato - até R$ 65.380,92</t>
  </si>
  <si>
    <t>63 A XI - Ata Notarial de Adjudicação Compulsória, sobre o valor econômico do ato – até R$ 104.609,47</t>
  </si>
  <si>
    <t>63 A XII - Ata Notarial de Adjudicação Compulsória, sobre o valor econômico do ato - até R$ 156.914,21</t>
  </si>
  <si>
    <t>63 A XIII a - Ata Notarial de Adjudicação Compulsória, sobre o valor econômico do ato - até R$ 165.589,35 (selo de adequação da Taxa Jud. 2025)</t>
  </si>
  <si>
    <t>63 A XIII - Ata Notarial de Adjudicação Compulsória, sobre o valor econômico do ato - até R$ 261.523,68</t>
  </si>
  <si>
    <t>63 A XIV a - Ata Notarial de Adjudicação Compulsória, sobre o valor econômico do ato - até R$ 275.982,22 (selo de adequação da Taxa Jud. 2025)</t>
  </si>
  <si>
    <t>63 A XIV - Ata Notarial de Adjudicação Compulsória, sobre o valor econômico do ato – até R$ 392.285,51</t>
  </si>
  <si>
    <t>63 A XV - Ata Notarial de Adjudicação Compulsória, sobre o valor econômico do ato - até R$ 523.047,35</t>
  </si>
  <si>
    <t>63 A XVI - Ata Notarial de Adjudicação Compulsória, sobre o valor econômico do ato - até R$ 551.964,53 (selo de adequação da Taxa Jud. 2025)</t>
  </si>
  <si>
    <t>63 A XVI a- Ata Notarial de Adjudicação Compulsória, sobre o valor econômico do ato - até R$ 1.103.929,14 (selo de adequação da Taxa Jud. 2025)</t>
  </si>
  <si>
    <t>63 A XVI b- Ata Notarial de Adjudicação Compulsória, sobre o valor econômico do ato - acima de R$ 1.103.929,14 (selo de adequação da Taxa Jud. 2025)</t>
  </si>
  <si>
    <t>TABELA XVI - ATOS DOS OFICIAIS DE REGISTRO CIVIL DAS PESSOAS NATURAIS E DE INTERDIÇÕES E TUTELAS</t>
  </si>
  <si>
    <t>Reconhecimento, dissolução e certificação eletrônica de união estável – art. 1º-A, § 6º, incisos I e II – Provimento CNJ 37/2014</t>
  </si>
  <si>
    <t>Alteração de regime de bens no registro da união estável – art. 9º -A, § 7º – Provimento CNJ 37/2014</t>
  </si>
  <si>
    <t>Dissolução de união estável com partilha de bens – art. 1º-A, § 6º, inciso I – Provimento CNJ 37/2014 - até R$ 653,80</t>
  </si>
  <si>
    <t>Dissolução de união estável com partilha de bens – art. 1º-A, §6º, inciso I – Provimento CNJ 37/2014 - até R$ 1.307,62</t>
  </si>
  <si>
    <t>Dissolução de união estável com partilha de bens – art. 1º-A, § 6º, inciso I – Provimento CNJ 37/2014 - até R$ 2.615,24</t>
  </si>
  <si>
    <t>Dissolução de união estável com partilha de bens – art. 1º-A, §6º, inciso I – Provimento CNJ 37/2014 - até R$ 5.230,47</t>
  </si>
  <si>
    <t>Dissolução de união estável com partilha de bens – art. 1º-A, §6º, inciso I – Provimento CNJ 37/2014 - até R$ 10.460,94</t>
  </si>
  <si>
    <t>Dissolução de união estável com partilha de bens – art. 1º-A, §6º, inciso I – Provimento CNJ 37/2014 - até R$ 15.691,43</t>
  </si>
  <si>
    <t>Dissolução de união estável com partilha de bens – art. 1º-A, §6º, inciso I – Provimento CNJ 37/2014 - até R$ 26.152,37</t>
  </si>
  <si>
    <t>Dissolução de união estável com partilha de bens – art. 1º-A, §6º, inciso I – Provimento CNJ 37/2014 - até R$ 39.228,54</t>
  </si>
  <si>
    <t>Dissolução de união estável com partilha de bens – art. 1º-A, §6º, inciso I – Provimento CNJ 37/2014 - até R$ 52.304,74</t>
  </si>
  <si>
    <t>Dissolução de união estável com partilha de bens – art. 1º-A, §6º, inciso I – Provimento CNJ 37/2014 - até R$ 65.380,92</t>
  </si>
  <si>
    <t>Dissolução de união estável com partilha de bens – art. 1º-A, §6º, inciso I – Provimento CNJ 37/2014 - até R$ 104.609,47</t>
  </si>
  <si>
    <t>Dissolução de união estável com partilha de bens – art. 1º-A, §6º, inciso I – Provimento CNJ 37/2014 - até R$ 156.914,21</t>
  </si>
  <si>
    <t>Dissolução de união estável com partilha de bens – art. 1º-A, §6º, inciso I – Provimento CNJ 37/2014 - até R$ 261.523,68</t>
  </si>
  <si>
    <t>Dissolução de união estável com partilha de bens – art. 1º-A, §6º, inciso I – Provimento CNJ 37/2014 - até R$ 392.285,51</t>
  </si>
  <si>
    <t>Dissolução de união estável com partilha de bens – art. 1º-A, §6º, inciso I – Provimento CNJ 37/2014 - até R$ 523.047,35</t>
  </si>
  <si>
    <t>Dissolução de união estável com partilha de bens – art. 1º-A, §6º, inciso I – Provimento CNJ 37/2014 - acima de R$ 523.047,35</t>
  </si>
  <si>
    <t>82 I - Habilitação e registro de casamento, compreendendo todos os seus atos, com fornecimento de primeira certidão</t>
  </si>
  <si>
    <t>82 II - Afixação, publicação e arquivamento de edital de outra circunscrição</t>
  </si>
  <si>
    <t>82 III - Casamento realizado fora do Cartório</t>
  </si>
  <si>
    <t>82 IV - Inscrição de casamento religioso, inclusive processo de habilitação, com fornecimento da primeira certidão</t>
  </si>
  <si>
    <t>83 I - Registro de adoção e de emancipação, transcrição de assento de nascimento, de óbito ou de casamento de brasileiro em país estrangeiro e termo de opção pela nacionalidade brasileira, incluindo o fornecimento da primeira certidão</t>
  </si>
  <si>
    <t>83 II - Registro de Interdição, Tutela e Ausência</t>
  </si>
  <si>
    <t>83 III - Averbação de Retificação, de separação, de divórcio, de acórdão, de emancipação e cancelamento de assento</t>
  </si>
  <si>
    <t>83 IV - Averbações e Comunicação Previstas nos arts. 106 e 107 da Lei 6.015/73</t>
  </si>
  <si>
    <t>83 V - Segundas vias de certidão de nascimento, casamento, óbito e certidões negativas</t>
  </si>
  <si>
    <t>100 - Cópia reprográfica, por página (Registro Civil das Pessoas Naturais)</t>
  </si>
  <si>
    <t>101 - Informações verbais, quando o interessado dispensar a certidão (Registro Civil das Pessoas Naturais)</t>
  </si>
  <si>
    <t>Registro de Nascimento</t>
  </si>
  <si>
    <t>Registro de Óbito</t>
  </si>
  <si>
    <t>Tabela XV - Atos Gratuitos de Registro Civil de Pessoas Naturais</t>
  </si>
  <si>
    <t>Apostilamento da Convenção de Haia (Atribuição Registro Civil das Pessoas Naturais e de Interdições e Tutelas)</t>
  </si>
  <si>
    <t>Fim da Listagem</t>
  </si>
  <si>
    <t>63 A I - Escritura completa, sobre o valor econômico do ato - até R$ 653,80 – FAR e FDS</t>
  </si>
  <si>
    <t>63 A II - Escritura completa, sobre o valor econômico do ato - até R$ 1.307,62 – FAR e FDS</t>
  </si>
  <si>
    <t>63 A III - Escritura completa, sobre o valor econômico do ato - até R$ 2.615,24 – FAR e FDS</t>
  </si>
  <si>
    <t>63 A IV- Escritura completa, sobre o valor econômico do ato - até R$ 5.230,47 – FAR e FDS</t>
  </si>
  <si>
    <t>63 A V - Escritura completa, sobre o valor econômico do ato - até R$ 10.460,94 – FAR e FDS</t>
  </si>
  <si>
    <t>63 A VI - Escritura completa, sobre o valor econômico do ato - até R$ 15.691,43 – FAR e FDS</t>
  </si>
  <si>
    <t>63 A VII - Escritura completa, sobre o valor econômico do ato - até R$ 26.152,37 – FAR e FDS</t>
  </si>
  <si>
    <t>63 A VIII- Escritura completa, sobre o valor econômico do ato - até R$ 39.228,54 – FAR e FDS</t>
  </si>
  <si>
    <t>63 A IX - Escritura completa, sobre o valor econômico do ato - até R$ 52.304,74 – FAR e FDS</t>
  </si>
  <si>
    <t>63 A X - Escritura completa, sobre o valor econômico do ato - até R$ 65.380,92 – FAR e FDS</t>
  </si>
  <si>
    <t>63 A XI - Escritura completa, sobre o valor econômico do ato - até R$ 104.609,47 – FAR e FDS</t>
  </si>
  <si>
    <t>63 A XII - Escritura completa, sobre o valor econômico do ato - até R$ 156.914,21 – FAR e FDS</t>
  </si>
  <si>
    <t>63 A XIII a - Escritura completa, sobre o valor econômico do ato - até R$ 165.589,35 – FAR e FDS (selo de adequação da Taxa Jud. 2025)</t>
  </si>
  <si>
    <t>63 A XIII - Escritura completa, sobre o valor econômico do ato - até R$ 261.523,68 – FAR e FDS</t>
  </si>
  <si>
    <t>63 A XIV a - Escritura completa, sobre o valor econômico do ato - até R$  275.982,22 – FAR e FDS (selo de adequação da Taxa Jud. 2025)</t>
  </si>
  <si>
    <t>63 A XIV - Escritura completa, sobre o valor econômico do ato - até R$ 392.285,51 – FAR e FDS</t>
  </si>
  <si>
    <t>63 A XV - Escritura completa, sobre o valor econômico do ato - até R$ 523.047,35 – FAR e FDS</t>
  </si>
  <si>
    <t>63 A XVI - Escritura completa, sobre o valor econômico do ato - até R$ 551.964,53  – FAR e FDS (selo de adequação da Taxa Jud. 2025)</t>
  </si>
  <si>
    <t>63 A XVI a - Escritura completa, sobre o valor econômico do ato - até R$  1.103.929,14 – FAR e FDS (selo de adequação da Taxa Jud. 2025)</t>
  </si>
  <si>
    <t>63 A XVI b- Escritura completa, sobre o valor econômico do ato - acima de R$  1.103.929,14 – FAR e FDS (selo de adequação da Taxa Jud. 2025)</t>
  </si>
  <si>
    <t>64 C - Escritura completa de quitação – FAR e FDS</t>
  </si>
  <si>
    <t>63 - 2a nota a- Escritura com mais de um contrato (contrato de menor valor) até R$ 653,80 – FAR e FDS</t>
  </si>
  <si>
    <t>2172
2173
2174
2175
2176
2177
2178
2179
2180
2181
2182
2184
2185
2186
2187
2188
2189
2190
2191
2192</t>
  </si>
  <si>
    <t>63 - 2a nota b- Escritura com mais de um contrato (contrato de menor valor) até R$ 1.307,62 – FAR e FDS</t>
  </si>
  <si>
    <t>63 - 2a nota c- Escritura com mais de um contrato (contrato de menor valor) até R$ 2.615,24 – FAR e FDS</t>
  </si>
  <si>
    <t>63 - 2a nota d- Escritura com mais de um contrato (contrato de menor valor) até R$ 5.230,47 – FAR e FDS</t>
  </si>
  <si>
    <t>63 - 2a nota e- Escritura com mais de um contrato (contrato de menor valor) até R$ 10.460,94 – FAR e FDS</t>
  </si>
  <si>
    <t>63 - 2a nota f- Escritura com mais de um contrato (contrato de menor valor) até R$ 15.691,43 – FAR e FDS</t>
  </si>
  <si>
    <t>63 - 2a nota g- Escritura com mais de um contrato (contrato de menor valor) até R$ 26.152,37 – FAR e FDS</t>
  </si>
  <si>
    <t>63 - 2a nota h- Escritura com mais de um contrato (contrato de menor valor) até R$ 39.228,54 – FAR e FDS</t>
  </si>
  <si>
    <t>63 - 2a nota i- Escritura com mais de um contrato (contrato de menor valor) até R$ 52.304,74 – FAR e FDS</t>
  </si>
  <si>
    <t>63 - 2a nota j- Escritura com mais de um contrato (contrato de menor valor) até R$ 65.380,92 – FAR e FDS</t>
  </si>
  <si>
    <t>63 - 2a nota k- Escritura com mais de um contrato (contrato de menor valor) até R$ 104.609,47 – FAR e FDS</t>
  </si>
  <si>
    <t>63 - 2a nota l- Escritura com mais de um contrato (contrato de menor valor) até R$ 156.914,21 – FAR e FDS</t>
  </si>
  <si>
    <t>63 - 2a nota m- Escritura com mais de um contrato (contrato de menor valor) até até R$ 261.523,68 – FAR e FDS</t>
  </si>
  <si>
    <t>63 - 2a nota n- Escritura com mais de um contrato (contrato de menor valor) até R$ 392.285,51 – FAR e FDS</t>
  </si>
  <si>
    <t>63 - 2a nota o- Escritura com mais de um contrato (contrato de menor valor) até R$ 523.047,35 – FAR e FDS</t>
  </si>
  <si>
    <t>63 - 2a nota p- Escritura com mais de um contrato (contrato de menor valor) acima de R$ 523.047,35 – FAR e FDS</t>
  </si>
  <si>
    <t>63 A I - Escritura completa, sobre o valor econômico do ato - até R$ 653,80 – PMCMV e Primeira Aquisição (SFH)</t>
  </si>
  <si>
    <t>63 A II - Escritura completa, sobre o valor econômico do ato - até R$ 1.307,62 – PMCMV e Primeira Aquisição (SFH)</t>
  </si>
  <si>
    <t>63 A III - Escritura completa, sobre o valor econômico do ato - até R$ 2.615,24 – PMCMV e Primeira Aquisição (SFH)</t>
  </si>
  <si>
    <t>63 A IV- Escritura completa, sobre o valor econômico do ato - até R$ 5.230,47 – PMCMV e Primeira Aquisição (SFH)</t>
  </si>
  <si>
    <t>63 A V - Escritura completa, sobre o valor econômico do ato - até R$ 10.460,94 – PMCMV e Primeira Aquisição (SFH)</t>
  </si>
  <si>
    <t>63 A VI - Escritura completa, sobre o valor econômico do ato - até R$ 15.691,43 – PMCMV e Primeira Aquisição (SFH)</t>
  </si>
  <si>
    <t>63 A VII - Escritura completa, sobre o valor econômico do ato - até R$ 26.152,37 – PMCMV e Primeira Aquisição (SFH)</t>
  </si>
  <si>
    <t>63 A VIII- Escritura completa, sobre o valor econômico do ato - até R$ 39.228,54 – PMCMV e Primeira Aquisição (SFH)</t>
  </si>
  <si>
    <t>63 A IX - Escritura completa, sobre o valor econômico do ato - até R$ 52.304,74 – PMCMV e Primeira Aquisição (SFH)</t>
  </si>
  <si>
    <t>63 A X - Escritura completa, sobre o valor econômico do ato - até R$ 65.380,92 – PMCMV e Primeira Aquisição (SFH)</t>
  </si>
  <si>
    <t>63 A XI - Escritura completa, sobre o valor econômico do ato - até R$ 104.609,47 – PMCMV e Primeira Aquisição (SFH)</t>
  </si>
  <si>
    <t>63 A XII - Escritura completa, sobre o valor econômico do ato - até R$ 156.914,21 – PMCMV e Primeira Aquisição (SFH)</t>
  </si>
  <si>
    <t>63 A XIII a - Escritura completa, sobre o valor econômico do ato - até R$ 165.589,35 – PMCMV e Primeira Aquisição (SFH) (selo de adequação da Taxa Jud. 2025)</t>
  </si>
  <si>
    <t>63 A XIII - Escritura completa, sobre o valor econômico do ato - até R$ 261.523,68 – PMCMV e Primeira Aquisição (SFH)</t>
  </si>
  <si>
    <t>63 A XIV a - Escritura completa, sobre o valor econômico do ato - até R$ 275.982,22 – PMCMV e Primeira Aquisição (SFH) (selo de adequação da Taxa Jud. 2025)</t>
  </si>
  <si>
    <t>63 A XIV - Escritura completa, sobre o valor econômico do ato - até R$ 392.285,51 – PMCMV e Primeira Aquisição (SFH)</t>
  </si>
  <si>
    <t>63 A XV - Escritura completa, sobre o valor econômico do ato - até R$ 523.047,35 – PMCMV e Primeira Aquisição (SFH)</t>
  </si>
  <si>
    <t>63 A XVI - Escritura completa, sobre o valor econômico do ato - até R$ 551.964,53 – PMCMV e Primeira Aquisição (SFH) (selo de adequação da Taxa Jud. 2025)</t>
  </si>
  <si>
    <t>63 A XVI a - Escritura completa, sobre o valor econômico do ato - até R$  1.103.929,14 – PMCMV e Primeira Aquisição (SFH) (selo de adequação da Taxa Jud. 2025)</t>
  </si>
  <si>
    <t>63 A XVI b- Escritura completa, sobre o valor econômico do ato - acima de R$  1.103.929,14 – PMCMV e Primeira Aquisição (SFH) (selo de adequação da Taxa Jud. 2025)</t>
  </si>
  <si>
    <t>64 C - Escritura completa de quitação – PMCMV e Primeira Aquisição (SFH)</t>
  </si>
  <si>
    <t>63 - 2a nota a- Escritura com mais de um contrato (contrato de menor valor) até R$ 653,80 – PMCMV e Primeira Aquisição (SFH)</t>
  </si>
  <si>
    <t>2210
2211
2212
2213
2214
2215
2216
2217
2218
2219
2220
2222
2223
2224
2225
2226
2227
2228
2229
2230</t>
  </si>
  <si>
    <t>63 - 2a nota b- Escritura com mais de um contrato (contrato de menor valor) até R$ 1.307,62 – PMCMV e Primeira Aquisição (SFH)</t>
  </si>
  <si>
    <t>63 - 2a nota c- Escritura com mais de um contrato (contrato de menor valor) até R$ 2.615,24 – PMCMV e Primeira Aquisição (SFH)</t>
  </si>
  <si>
    <t>63 - 2a nota d- Escritura com mais de um contrato (contrato de menor valor) até R$ 5.230,47 – PMCMV e Primeira Aquisição (SFH)</t>
  </si>
  <si>
    <t>63 - 2a nota e- Escritura com mais de um contrato (contrato de menor valor) até R$ 10.460,94 – PMCMV e Primeira Aquisição (SFH)</t>
  </si>
  <si>
    <t>63 - 2a nota f- Escritura com mais de um contrato (contrato de menor valor) até R$ 15.691,43 – PMCMV e Primeira Aquisição (SFH)</t>
  </si>
  <si>
    <t>63 - 2a nota g- Escritura com mais de um contrato (contrato de menor valor) até R$ 26.152,37 – PMCMV e Primeira Aquisição (SFH)</t>
  </si>
  <si>
    <t>63 - 2a nota h- Escritura com mais de um contrato (contrato de menor valor) até R$ 39.228,54 – PMCMV e Primeira Aquisição (SFH)</t>
  </si>
  <si>
    <t>63 - 2a nota i- Escritura com mais de um contrato (contrato de menor valor) até R$ 52.304,74 – PMCMV e Primeira Aquisição (SFH)</t>
  </si>
  <si>
    <t>63 - 2a nota j- Escritura com mais de um contrato (contrato de menor valor) até R$ 65.380,92 – PMCMV e Primeira Aquisição (SFH)</t>
  </si>
  <si>
    <t>63 - 2a nota k- Escritura com mais de um contrato (contrato de menor valor) até R$ 104.609,47 – PMCMV e Primeira Aquisição (SFH)</t>
  </si>
  <si>
    <t>63 - 2a nota l- Escritura com mais de um contrato (contrato de menor valor) até R$ 156.914,21 – PMCMV e Primeira Aquisição (SFH)</t>
  </si>
  <si>
    <t>63 - 2a nota m- Escritura com mais de um contrato (contrato de menor valor) até R$ 261.523,68 – PMCMV e Primeira Aquisição (SFH)</t>
  </si>
  <si>
    <t>63 - 2a nota n- Escritura com mais de um contrato (contrato de menor valor) até R$ 392.285,51 – PMCMV e Primeira Aquisição (SFH)</t>
  </si>
  <si>
    <t>63 - 2a nota o- Escritura com mais de um contrato (contrato de menor valor) até R$ 523.047,35 – PMCMV e Primeira Aquisição (SFH)</t>
  </si>
  <si>
    <t>63 - 2a nota p- Escritura com mais de um contrato (contrato de menor valor) acima de R$ 523.047,35 – PMCMV e Primeira Aquisição (SFH)</t>
  </si>
  <si>
    <t>63 D – Escritura de aquisição de propriedade pelo PMCMV, ou programa que o suceda, incluindo garantias e
avenças acessórias</t>
  </si>
  <si>
    <t>68 (84 A I) - Registro de contrato marítimo - até R$ 653,80</t>
  </si>
  <si>
    <t>68 (84 A II) - Registro de contrato marítimo - até R$ 1.307,62</t>
  </si>
  <si>
    <t>68 (84 A III) - Registro de contrato marítimo - até R$ 2.615,24</t>
  </si>
  <si>
    <t>68 (84 A IV) - Registro de contrato marítimo - até R$ 5.230,47</t>
  </si>
  <si>
    <t>68 (84 A V) - Registro de contrato marítimo - até R$ 10.460,94</t>
  </si>
  <si>
    <t>68 (84 A VI) - Registro de contrato marítimo - até R$ 15.691,43</t>
  </si>
  <si>
    <t>68 (84 A VII) - Registro de contrato marítimo - até R$ 26.152,37</t>
  </si>
  <si>
    <t>68 (84 A VIII) - Registro de contrato marítimo - até R$ 39.228,54</t>
  </si>
  <si>
    <t>68 (84 A IX) - Registro de contrato marítimo - até R$ 52.304,74</t>
  </si>
  <si>
    <t>68 (84 A X) - Registro de contrato marítimo - até R$ 65.380,92</t>
  </si>
  <si>
    <t>68 (84 A XI) - Registro de contrato marítimo - até R$ 104.609,47</t>
  </si>
  <si>
    <t>68 (84 A XII) - Registro de contrato marítimo - até R$ 156.914,21</t>
  </si>
  <si>
    <t>68 (84 A XIII) - Registro de contrato marítimo - até R$ 261.523,68</t>
  </si>
  <si>
    <t>correção</t>
  </si>
  <si>
    <t>68 (84 A XIV) - Registro de contrato marítimo - acima R$ 261.523,68</t>
  </si>
  <si>
    <t>68 B I - Registro de contrato marítimo sem valor econômico de uma página</t>
  </si>
  <si>
    <t>SELOS ISENÇÃO TAXA JUDICIÁRIA LEI Nº 11.651/91 - Desapropriação promovida por Empresa Pública ou Sociedade de Economia Mista</t>
  </si>
  <si>
    <t>63 A I - Escritura completa, sobre o valor econômico do ato - até R$ 653,80 (Isenção Taxa Judiciária Lei 11.651/91 (art. 116, I, "g") - Desapropriação Empresas Públicas e Sociedades de Economia Mista)</t>
  </si>
  <si>
    <t>63 A II - Escritura completa, sobre o valor econômico do ato - até R$ 1.307,62 (Isenção Taxa Judiciária Lei 11.651/91 (art. 116, I, "g") - Desapropriação Empresas Públicas e Sociedades de Economia Mista)</t>
  </si>
  <si>
    <t>63 A III - Escritura completa, sobre o valor econômico do ato - até R$ 2.615,24 (Isenção Taxa Judiciária Lei 11.651/91 (art. 116, I, "g") - Desapropriação Empresas Públicas e Sociedades de Economia Mista)</t>
  </si>
  <si>
    <t>63 A IV- Escritura completa, sobre o valor econômico do ato - até R$ 5.230,47 (Isenção Taxa Judiciária Lei 11.651/91 (art. 116, I, "g") - Desapropriação Empresas Públicas e Sociedades de Economia Mista)</t>
  </si>
  <si>
    <t>63 A V - Escritura completa, sobre o valor econômico do ato - até R$ 10.460,94 (Isenção Taxa Judiciária Lei 11.651/91 (art. 116, I, "g") - Desapropriação Empresas Públicas e Sociedades de Economia Mista)</t>
  </si>
  <si>
    <t>63 A VI - Escritura completa, sobre o valor econômico do ato - até R$ 15.691,43 (Isenção Taxa Judiciária Lei 11.651/91 (art. 116, I, "g") - Desapropriação Empresas Públicas e Sociedades de Economia Mista)</t>
  </si>
  <si>
    <t>63 A VII - Escritura completa, sobre o valor econômico do ato - até R$ 26.152,37 (Isenção Taxa Judiciária Lei 11.651/91 (art. 116, I, "g") - Desapropriação Empresas Públicas e Sociedades de Economia Mista)</t>
  </si>
  <si>
    <t>63 A VIII- Escritura completa, sobre o valor econômico do ato - até R$ 39.228,54 (Isenção Taxa Judiciária Lei 11.651/91 (art. 116, I, "g") - Desapropriação Empresas Públicas e Sociedades de Economia Mista)</t>
  </si>
  <si>
    <t>63 A IX - Escritura completa, sobre o valor econômico do ato - até R$ 52.304,74 (Isenção Taxa Judiciária Lei 11.651/91 (art. 116, I, "g") - Desapropriação Empresas Públicas e Sociedades de Economia Mista)</t>
  </si>
  <si>
    <t>63 A X - Escritura completa, sobre o valor econômico do ato - até R$ 65.380,92 (Isenção Taxa Judiciária Lei 11.651/91 (art. 116, I, "g") - Desapropriação Empresas Públicas e Sociedades de Economia Mista)</t>
  </si>
  <si>
    <t>63 A XI - Escritura completa, sobre o valor econômico do ato - até R$ 104.609,47 (Isenção Taxa Judiciária Lei 11.651/91 (art. 116, I, "g") - Desapropriação Empresas Públicas e Sociedades de Economia Mista)</t>
  </si>
  <si>
    <t>63 A XII - Escritura completa, sobre o valor econômico do ato - até R$ 156.914,21 (Isenção Taxa Judiciária Lei 11.651/91 (art. 116, I, "g") - Desapropriação Empresas Públicas e Sociedades de Economia Mista)</t>
  </si>
  <si>
    <t>63 A XIII - Escritura completa, sobre o valor econômico do ato - até R$ 261.523,68 (Isenção Taxa Judiciária Lei 11.651/91 (art. 116, I, "g") - Desapropriação Empresas Públicas e Sociedades de Economia Mista)</t>
  </si>
  <si>
    <t>63 A XIV - Escritura completa, sobre o valor econômico do ato - até R$ 392.285,51 (Isenção Taxa Judiciária Lei 11.651/91 (art. 116, I, "g") - Desapropriação Empresas Públicas e Sociedades de Economia Mista)</t>
  </si>
  <si>
    <t>63 A XV - Escritura completa, sobre o valor econômico do ato - até R$ 523.047,35 (Isenção Taxa Judiciária Lei 11.651/91 (art. 116, I, "g") - Desapropriação Empresas Públicas e Sociedades de Economia Mista)</t>
  </si>
  <si>
    <t>63 A XVI - Escritura completa, sobre o valor econômico do ato - acima de R$ 523.047,35 (Isenção Taxa Judiciária Lei 11.651/91 (art. 116, I, "g") - Desapropriação Empresas Públicas e Sociedades de Economia Mista)</t>
  </si>
  <si>
    <t>63 - 2a nota a- Escritura com mais de um contrato (contrato de menor valor) até R$ 653,80 (Isenção Taxa Judiciária Lei 11.651/91 (art. 116, I, "g") - Desapropriação Empresas Públicas e Sociedades de Economia Mista)</t>
  </si>
  <si>
    <t>2449
2450
2451
2452
2453
2454
2455
2456
2457
2458
2459
2460
2461
2462
2463
2464</t>
  </si>
  <si>
    <t>63 - 2a nota b- Escritura com mais de um contrato (contrato de menor valor) até R$ 1.307,62 (Isenção Taxa Judiciária Lei 11.651/91 (art. 116, I, "g") - Desapropriação Empresas Públicas e Sociedades de Economia Mista)</t>
  </si>
  <si>
    <t>63 - 2a nota c- Escritura com mais de um contrato (contrato de menor valor) até R$ 2.615,24 (Isenção Taxa Judiciária Lei 11.651/91 (art. 116, I, "g") - Desapropriação Empresas Públicas e Sociedades de Economia Mista)</t>
  </si>
  <si>
    <t>63 - 2a nota d- Escritura com mais de um contrato (contrato de menor valor) até R$ 5.230,47 (Isenção Taxa Judiciária Lei 11.651/91 (art. 116, I, "g") - Desapropriação Empresas Públicas e Sociedades de Economia Mista)</t>
  </si>
  <si>
    <t>63 - 2a nota e- Escritura com mais de um contrato (contrato de menor valor) até R$ 10.460,94 (Isenção Taxa Judiciária Lei 11.651/91 (art. 116, I, "g") - Desapropriação Empresas Públicas e Sociedades de Economia Mista)</t>
  </si>
  <si>
    <t>63 - 2a nota f- Escritura com mais de um contrato (contrato de menor valor) até R$ 15.691,43 (Isenção Taxa Judiciária Lei 11.651/91 (art. 116, I, "g") - Desapropriação Empresas Públicas e Sociedades de Economia Mista)</t>
  </si>
  <si>
    <t>63 - 2a nota g- Escritura com mais de um contrato (contrato de menor valor) até R$ 26.152,37 (Isenção Taxa Judiciária Lei 11.651/91 (art. 116, I, "g") - Desapropriação Empresas Públicas e Sociedades de Economia Mista)</t>
  </si>
  <si>
    <t>63 - 2a nota h- Escritura com mais de um contrato (contrato de menor valor) até R$ 39.228,54 (Isenção Taxa Judiciária Lei 11.651/91 (art. 116, I, "g") - Desapropriação Empresas Públicas e Sociedades de Economia Mista)</t>
  </si>
  <si>
    <t>63 - 2a nota i- Escritura com mais de um contrato (contrato de menor valor) até R$ 52.304,74 (Isenção Taxa Judiciária Lei 11.651/91 (art. 116, I, "g") - Desapropriação Empresas Públicas e Sociedades de Economia Mista)</t>
  </si>
  <si>
    <t>63 - 2a nota j- Escritura com mais de um contrato (contrato de menor valor) até R$ 65.380,92 (Isenção Taxa Judiciária Lei 11.651/91 (art. 116, I, "g") - Desapropriação Empresas Públicas e Sociedades de Economia Mista)</t>
  </si>
  <si>
    <t>63 - 2a nota k- Escritura com mais de um contrato (contrato de menor valor) até R$ 104.609,47 (Isenção Taxa Judiciária Lei 11.651/91 (art. 116, I, "g") - Desapropriação Empresas Públicas e Sociedades de Economia Mista)</t>
  </si>
  <si>
    <t>63 - 2a nota l- Escritura com mais de um contrato (contrato de menor valor) até R$ 156.914,21 (Isenção Taxa Judiciária Lei 11.651/91 (art. 116, I, "g") - Desapropriação Empresas Públicas e Sociedades de Economia Mista)</t>
  </si>
  <si>
    <t>63 - 2a nota m- Escritura com mais de um contrato (contrato de menor valor) até R$ 261.523,68 (Isenção Taxa Judiciária Lei 11.651/91 (art. 116, I, "g") - Desapropriação Empresas Públicas e Sociedades de Economia Mista)</t>
  </si>
  <si>
    <t>63 - 2a nota n- Escritura com mais de um contrato (contrato de menor valor) até R$ 392.285,51 (Isenção Taxa Judiciária Lei 11.651/91 (art. 116, I, "g") - Desapropriação Empresas Públicas e Sociedades de Economia Mista)</t>
  </si>
  <si>
    <t>63 - 2a nota o- Escritura com mais de um contrato (contrato de menor valor) até R$ 523.047,35 (Isenção Taxa Judiciária Lei 11.651/91 (art. 116, I, "g") - Desapropriação Empresas Públicas e Sociedades de Economia Mista)</t>
  </si>
  <si>
    <t>63 - 2a nota p- Escritura com mais de um contrato (contrato de menor valor) acima de R$ 523.047,35 (Isenção Taxa Judiciária Lei 11.651/91 (art. 116, I, "g") - Desapropriação Empresas Públicas e Sociedades de Economia Mista)</t>
  </si>
  <si>
    <t>(Lei nº 20.955/20 - Estado de Goiás) Abono do Sinal Público - Escritura Paradigma: 63 A I - Escritura completa, sobre o valor econômico do ato - até R$ 653,80 – FAR e FDS</t>
  </si>
  <si>
    <t>(Lei nº 20.955/20 - Estado de Goiás) Abono do Sinal Público - Escritura Paradigma: 63 A II - Escritura completa, sobre o valor econômico do ato - até R$ 1.307,62 – FAR e FDS</t>
  </si>
  <si>
    <t>(Lei nº 20.955/20 - Estado de Goiás) Abono do Sinal Público - Escritura Paradigma: 63 A III - Escritura completa, sobre o valor econômico do ato - até R$ 2.615,24 – FAR e FDS</t>
  </si>
  <si>
    <t>(Lei nº 20.955/20 - Estado de Goiás) Abono do Sinal Público - Escritura Paradigma: 63 A IV- Escritura completa, sobre o valor econômico do ato - até R$ 5.230,47 – FAR e FDS</t>
  </si>
  <si>
    <t>(Lei nº 20.955/20 - Estado de Goiás) Abono do Sinal Público - Escritura Paradigma: 63 A V - Escritura completa, sobre o valor econômico do ato - até R$ 10.460,94 – FAR e FDS</t>
  </si>
  <si>
    <t>(Lei nº 20.955/20 - Estado de Goiás) Abono do Sinal Público - Escritura paradigma: 63 A VI - Escritura completa, sobre o valor econômico do ato - até R$ 15.691,43 – FAR e FDS</t>
  </si>
  <si>
    <t>(Lei nº 20.955/20 - Estado de Goiás) Abono do Sinal Público - Escritura paradigma: 63 A VII - Escritura completa, sobre o valor econômico do ato - até R$ 26.152,37 – FAR e FDS</t>
  </si>
  <si>
    <t>(Lei nº 20.955/20 - Estado de Goiás) Abono do Sinal Público - Escritura paradigma: 63 A VIII- Escritura completa, sobre o valor econômico do ato - até R$ 39.228,54 – FAR e FDS</t>
  </si>
  <si>
    <t>(Lei nº 20.955/20 - Estado de Goiás) Abono do Sinal Público - Escritura paradigma: 63 A IX - Escritura completa, sobre o valor econômico do ato - até R$ 52.304,74 – FAR e FDS</t>
  </si>
  <si>
    <t>(Lei nº 20.955/20 - Estado de Goiás) Abono do Sinal Público - Escritura paradigma: 63 A X - Escritura completa, sobre o valor econômico do ato - até R$ 65.380,92 – FAR e FDS</t>
  </si>
  <si>
    <t>(Lei nº 20.955/20 - Estado de Goiás) Abono do Sinal Público - Escritura paradigma: 63 A XI - Escritura completa, sobre o valor econômico do ato - até R$ 104.609,47 – FAR e FDS</t>
  </si>
  <si>
    <t>(Lei nº 20.955/20 - Estado de Goiás) Abono do Sinal Público - Escritura paradigma: 63 A XII - Escritura completa, sobre o valor econômico do ato - até R$ 156.914,21 – FAR e FDS</t>
  </si>
  <si>
    <t>(Lei nº 20.955/20 - Estado de Goiás) Abono do Sinal Público - Escritura paradigma: 63 A XIII - Escritura completa, sobre o valor econômico do ato - até R$ 261.523,68 – FAR e FDS</t>
  </si>
  <si>
    <t>(Lei nº 20.955/20 - Estado de Goiás) Abono do Sinal Público - Escritura paradigma: 63 A XIV - Escritura completa, sobre o valor econômico do ato - até R$ 392.285,51 – FAR e FDS</t>
  </si>
  <si>
    <t>(Lei nº 20.955/20 - Estado de Goiás) Abono do Sinal Público - Escritura paradigma: 63 A XV - Escritura completa, sobre o valor econômico do ato - até R$ 523.047,35 – FAR e FDS</t>
  </si>
  <si>
    <t>(Lei nº 20.955/20 - Estado de Goiás) Abono do Sinal Público - Escritura paradigma: 63 A XVI - Escritura completa, sobre o valor econômico do ato - acima de R$ 523.047,35 – FAR e FDS</t>
  </si>
  <si>
    <t>(Lei nº 20.955/20 - Estado de Goiás) Abono do Sinal Público - Escritura paradigma: 63 C - Escritura completa de quitação – FAR e FDS</t>
  </si>
  <si>
    <t>(Lei nº 20.955/20 - Estado de Goiás) Abono do Sinal Público - Escritura Paradigma: 63 - 2a nota a- Escritura com mais de um contrato (contrato de menor valor) até R$ 653,80 – FAR e FDS</t>
  </si>
  <si>
    <t>3248
3249
3250
3251
3252
3253
3254
3255
3256
3257
3258
3260
3262
3264
3265
3266</t>
  </si>
  <si>
    <t>(Lei nº 20.955/20 - Estado de Goiás) Abono do Sinal Público - Escritura Paradigma: 63 - 2a nota b- Escritura com mais de um contrato (contrato de menor valor) até R$ 1.307,62 – FAR e FDS</t>
  </si>
  <si>
    <t>(Lei nº 20.955/20 - Estado de Goiás) Abono do Sinal Público - Escritura Paradigma: 63 - 2a nota c- Escritura com mais de um contrato (contrato de menor valor) até R$ 2.615,24 – FAR e FDS</t>
  </si>
  <si>
    <t>(Lei nº 20.955/20 - Estado de Goiás) Abono do Sinal Público - Escritura Paradigma: 63 - 2a nota d- Escritura com mais de um contrato (contrato de menor valor) até R$ 5.230,47 – FAR e FDS</t>
  </si>
  <si>
    <t>(Lei nº 20.955/20 - Estado de Goiás) Abono do Sinal Público - Escritura Paradigma: 63 - 2a nota e- Escritura com mais de um contrato (contrato de menor valor) até R$ 10.460,94 – FAR e FDS</t>
  </si>
  <si>
    <t>(Lei nº 20.955/20 - Estado de Goiás) Abono do Sinal Público - Escritura paradigma: 63 - 2a nota f- Escritura com mais de um contrato (contrato de menor valor) até R$ 15.691,43 – FAR e FDS</t>
  </si>
  <si>
    <t>(Lei nº 20.955/20 - Estado de Goiás) Abono do Sinal Público - Escritura paradigma: 63 - 2a nota g- Escritura com mais de um contrato (contrato de menor valor) até R$ 26.152,37 – FAR e FDS</t>
  </si>
  <si>
    <t>(Lei nº 20.955/20 - Estado de Goiás) Abono do Sinal Público - Escritura paradigma: 63 - 2a nota h- Escritura com mais de um contrato (contrato de menor valor) até R$ 39.228,54 – FAR e FDS</t>
  </si>
  <si>
    <t>(Lei nº 20.955/20 - Estado de Goiás) Abono do Sinal Público - Escritura paradigma: 63 - 2a nota i- Escritura com mais de um contrato (contrato de menor valor) até R$ 52.304,74 – FAR e FDS</t>
  </si>
  <si>
    <t>(Lei nº 20.955/20 - Estado de Goiás) Abono do Sinal Público - Escritura paradigma: 63 - 2a nota j- Escritura com mais de um contrato (contrato de menor valor) até R$ 65.380,92 – FAR e FDS</t>
  </si>
  <si>
    <t>(Lei nº 20.955/20 - Estado de Goiás) Abono do Sinal Público - Escritura paradigma: 63 - 2a nota k- Escritura com mais de um contrato (contrato de menor valor) até R$ 104.609,47 – FAR e FDS</t>
  </si>
  <si>
    <t>(Lei nº 20.955/20 - Estado de Goiás) Abono do Sinal Público - Escritura paradigma: 63 - 2a nota l- Escritura com mais de um contrato (contrato de menor valor) até R$ 156.914,21 – FAR e FDS</t>
  </si>
  <si>
    <t>(Lei nº 20.955/20 - Estado de Goiás) Abono do Sinal Público - Escritura paradigma: 63 - 2a nota m- Escritura com mais de um contrato (contrato de menor valor) até R$ 261.523,68 – FAR e FDS</t>
  </si>
  <si>
    <t>(Lei nº 20.955/20 - Estado de Goiás) Abono do Sinal Público - Escritura paradigma: 63 - 2a nota n- Escritura com mais de um contrato (contrato de menor valor) até R$ 392.285,51 – FAR e FDS</t>
  </si>
  <si>
    <t>(Lei nº 20.955/20 - Estado de Goiás) Abono do Sinal Público - Escritura paradigma: 63 - 2a nota o- Escritura com mais de um contrato (contrato de menor valor) até R$ 523.047,35 – FAR e FDS</t>
  </si>
  <si>
    <t>(Lei nº 20.955/20 - Estado de Goiás) Abono do Sinal Público - Escritura paradigma: 63 - 2a nota p- Escritura com mais de um contrato (contrato de menor valor) acima de R$ 523.047,35 – FAR e FDS</t>
  </si>
  <si>
    <t>(Lei nº 20.955/20 - Estado de Goiás) Abono do Sinal Público - Escritura Paradigma: 63 A I - Escritura completa, sobre o valor econômico do ato - até R$ 653,80 – PMCMV e Primeira Aquisição (SFH)</t>
  </si>
  <si>
    <t>(Lei nº 20.955/20 - Estado de Goiás) Abono do Sinal Público - Escritura Paradigma: 63 A II - Escritura completa, sobre o valor econômico do ato - até R$ 1.307,62 – PMCMV e Primeira Aquisição (SFH)</t>
  </si>
  <si>
    <t>(Lei nº 20.955/20 - Estado de Goiás) Abono do Sinal Público - Escritura Paradigma: 63 A III - Escritura completa, sobre o valor econômico do ato - até R$ 2.615,24 – PMCMV e Primeira Aquisição (SFH)</t>
  </si>
  <si>
    <t>(Lei nº 20.955/20 - Estado de Goiás) Abono do Sinal Público - Escritura Paradigma: 63 A IV- Escritura completa, sobre o valor econômico do ato - até R$ 5.230,47 – PMCMV e Primeira Aquisição (SFH)</t>
  </si>
  <si>
    <t>(Lei nº 20.955/20 - Estado de Goiás) Abono do Sinal Público - Escritura Paradigma: 63 A V - Escritura completa, sobre o valor econômico do ato - até R$ 10.460,94 – PMCMV e Primeira Aquisição (SFH)</t>
  </si>
  <si>
    <t>(Lei nº 20.955/20 - Estado de Goiás) Abono do Sinal Público - Escritura paradigma: 63 A VI - Escritura completa, sobre o valor econômico do ato - até R$ 15.691,43 – PMCMV e Primeira Aquisição (SFH)</t>
  </si>
  <si>
    <t>(Lei nº 20.955/20 - Estado de Goiás) Abono do Sinal Público - Escritura paradigma: 63 A VII - Escritura completa, sobre o valor econômico do ato - até R$ 26.152,37 – PMCMV e Primeira Aquisição (SFH)</t>
  </si>
  <si>
    <t>(Lei nº 20.955/20 - Estado de Goiás) Abono do Sinal Público - Escritura paradigma: 63 A VIII- Escritura completa, sobre o valor econômico do ato – até R$ 39.228,54 – PMCMV e Primeira Aquisição (SFH)</t>
  </si>
  <si>
    <t>(Lei nº 20.955/20 - Estado de Goiás) Abono do Sinal Público - Escritura paradigma: 63 A IX - Escritura completa, sobre o valor econômico do ato - até R$ 52.304,74 – PMCMV e Primeira Aquisição (SFH)</t>
  </si>
  <si>
    <t>(Lei nº 20.955/20 - Estado de Goiás) Abono do Sinal Público - Escritura paradigma: 63 A X - Escritura completa, sobre o valor econômico do ato - até R$ 65.380,92 – PMCMV e Primeira Aquisição (SFH)</t>
  </si>
  <si>
    <t>(Lei nº 20.955/20 - Estado de Goiás) Abono do Sinal Público - Escritura paradigma: 63 A XI - Escritura completa, sobre o valor econômico do ato - até R$ 104.609,47 – PMCMV e Primeira Aquisição (SFH)</t>
  </si>
  <si>
    <t>(Lei nº 20.955/20 - Estado de Goiás) Abono do Sinal Público - Escritura paradigma: 63 A XII - Escritura completa, sobre o valor econômico do ato - até R$ 156.914,21 – PMCMV e Primeira Aquisição (SFH)</t>
  </si>
  <si>
    <t>(Lei nº 20.955/20 - Estado de Goiás) Abono do Sinal Público - Escritura paradigma: 63 A XIII - Escritura completa, sobre o valor econômico do ato - até R$ 261.523,68 – PMCMV e Primeira Aquisição (SFH)</t>
  </si>
  <si>
    <t>(Lei nº 20.955/20 - Estado de Goiás) Abono do Sinal Público - Escritura paradigma: 63 A XIV - Escritura completa, sobre o valor econômico do ato – até R$ 392.285,51 – PMCMV e Primeira Aquisição (SFH)</t>
  </si>
  <si>
    <t>(Lei nº 20.955/20 - Estado de Goiás) Abono do Sinal Público - Escritura paradigma: 63 A XV - Escritura completa, sobre o valor econômico do ato – até R$ 523.047,35 – PMCMV e Primeira Aquisição (SFH)</t>
  </si>
  <si>
    <t>(Lei nº 20.955/20 - Estado de Goiás) Abono do Sinal Público - Escritura paradigma: 63 A XVI - Escritura completa, sobre o valor econômico do ato – acima de R$ 523.047,35 – PMCMV e Primeira Aquisição (SFH)</t>
  </si>
  <si>
    <t>(Lei nº 20.955/20 - Estado de Goiás) Abono do Sinal Público - Escritura paradigma: 63 C - Escritura completa de quitação – PMCMV e Primeira Aquisição (SFH)</t>
  </si>
  <si>
    <t>3286
3287
3288
3289
3290
3291
3292
3293
3294
3295
3296
3298
3300
3302
3303
3304</t>
  </si>
  <si>
    <t>(Lei nº 20.955/20 - Estado de Goiás) Abono do Sinal Público - Escritura Paradigma: 63 - 2a nota a- Escritura com mais de um contrato (contrato de menor valor) até R$ 653,80 – PMCMV e Primeira Aquisição (SFH)</t>
  </si>
  <si>
    <t>(Lei nº 20.955/20 - Estado de Goiás) Abono do Sinal Público - Escritura Paradigma: 63 - 2a nota b- Escritura com mais de um contrato (contrato de menor valor) até R$ 1.307,62 – PMCMV e Primeira Aquisição (SFH)</t>
  </si>
  <si>
    <t>(Lei nº 20.955/20 - Estado de Goiás) Abono do Sinal Público - Escritura Paradigma: 63 - 2a nota c- Escritura com mais de um contrato (contrato de menor valor) até R$ 2.615,24 – PMCMV e Primeira Aquisição (SFH)</t>
  </si>
  <si>
    <t>(Lei nº 20.955/20 - Estado de Goiás) Abono do Sinal Público - Escritura Paradigma: 63 - 2a nota d- Escritura com mais de um contrato (contrato de menor valor) até R$ 5.230,47 – PMCMV e Primeira Aquisição (SFH)</t>
  </si>
  <si>
    <t>(Lei nº 20.955/20 - Estado de Goiás) Abono do Sinal Público - Escritura Paradigma: 63 - 2a nota e- Escritura com mais de um contrato (contrato de menor valor) até R$ 10.460,94 – PMCMV e Primeira Aquisição (SFH)</t>
  </si>
  <si>
    <t>(Lei nº 20.955/20 - Estado de Goiás) Abono do Sinal Público - Escritura paradigma: 63 - 2a nota f- Escritura com mais de um contrato (contrato de menor valor) até R$ 15.691,43 – PMCMV e Primeira Aquisição (SFH)</t>
  </si>
  <si>
    <t>(Lei nº 20.955/20 - Estado de Goiás) Abono do Sinal Público - Escritura paradigma: 63 - 2a nota g- Escritura com mais de um contrato (contrato de menor valor) até R$ 26.152,37 – PMCMV e Primeira Aquisição (SFH)</t>
  </si>
  <si>
    <t>(Lei nº 20.955/20 - Estado de Goiás) Abono do Sinal Público - Escritura paradigma: 63 - 2a nota h- Escritura com mais de um contrato (contrato de menor valor) até R$ 39.228,54 – PMCMV e Primeira Aquisição (SFH)</t>
  </si>
  <si>
    <t>(Lei nº 20.955/20 - Estado de Goiás) Abono do Sinal Público - Escritura paradigma: 63 - 2a nota i- Escritura com mais de um contrato (contrato de menor valor) até R$ 52.304,74 – PMCMV e Primeira Aquisição (SFH)</t>
  </si>
  <si>
    <t>(Lei nº 20.955/20 - Estado de Goiás) Abono do Sinal Público - Escritura paradigma: 63 - 2a nota j- Escritura com mais de um contrato (contrato de menor valor) até R$ 65.380,92 – PMCMV e Primeira Aquisição (SFH)</t>
  </si>
  <si>
    <t>(Lei nº 20.955/20 - Estado de Goiás) Abono do Sinal Público - Escritura paradigma: 63 - 2a nota k- Escritura com mais de um contrato (contrato de menor valor) até R$ 104.609,47 – PMCMV e Primeira Aquisição (SFH)</t>
  </si>
  <si>
    <t>(Lei nº 20.955/20 - Estado de Goiás) Abono do Sinal Público - Escritura paradigma: 63 - 2a nota l- Escritura com mais de um contrato (contrato de menor valor) até R$ 156.914,21 – PMCMV e Primeira Aquisição (SFH)</t>
  </si>
  <si>
    <t>(Lei nº 20.955/20 - Estado de Goiás) Abono do Sinal Público - Escritura paradigma: 63 - 2a nota m- Escritura com mais de um contrato (contrato de menor valor) até R$ 261.523,68 – PMCMV e Primeira Aquisição (SFH)</t>
  </si>
  <si>
    <t>(Lei nº 20.955/20 - Estado de Goiás) Abono do Sinal Público - Escritura paradigma: 63 - 2a nota n- Escritura com mais de um contrato (contrato de menor valor) até R$ 392.285,51 – PMCMV e Primeira Aquisição (SFH)</t>
  </si>
  <si>
    <t>(Lei nº 20.955/20 - Estado de Goiás) Abono do Sinal Público - Escritura paradigma: 63 - 2a nota o- Escritura com mais de um contrato (contrato de menor valor) até R$ 523.047,35 – PMCMV e Primeira Aquisição (SFH)</t>
  </si>
  <si>
    <t>(Lei nº 20.955/20 - Estado de Goiás) Abono do Sinal Público - Escritura paradigma: 63 - 2a nota p- Escritura com mais de um contrato (contrato de menor valor) acima de R$ 523.047,35 – PMCMV e Primeira Aquisição (SFH)</t>
  </si>
  <si>
    <t>TABELA XIV - ATOS DOS OFICIAIS DE REGISTRO DE IMÓVEIS</t>
  </si>
  <si>
    <t>COMBINAÇÕES OBRIGATÓRIAS DE REGISTRO DE IMÓVEIS - AGRUPAMENTO DE PRENOTAÇÃO REURB (REGULARIZAÇÃO FUNDIÁRIA URBANA) - INÍCIO DO PROCEDIMENTO DE ANÁLISE PARA O REGISTRO DE IMÓVEIS</t>
  </si>
  <si>
    <t>74 – Prenotação - Reurb (Lei nº 13.465/2017)</t>
  </si>
  <si>
    <t>"Super Pai"</t>
  </si>
  <si>
    <t>75- Matrícula - Reurb (Lei nº 13.465/2017)</t>
  </si>
  <si>
    <t>80 IX - Busca em livros e ou arquivos, por imóvel - Reurb (Lei nº 13.465/2017)</t>
  </si>
  <si>
    <t>76 I – Registro até R$ 653,80 - Reurb (Lei nº 13.465/2017)</t>
  </si>
  <si>
    <t>76 II – Registro até R$ 1.307,62 - Reurb (Lei nº 13.465/2017)</t>
  </si>
  <si>
    <t>76 III – Registro até R$ 2.615,24 - Reurb (Lei nº 13.465/2017)</t>
  </si>
  <si>
    <t>76 IV – Registro até R$ 5.230,47 - Reurb (Lei nº 13.465/2017)</t>
  </si>
  <si>
    <t>76 V – Registro até  R$ 10.460,94 - Reurb (Lei nº 13.465/2017)</t>
  </si>
  <si>
    <t>76 VI – Registro até R$ 15.691,43 - Reurb (Lei nº 13.465/2017)</t>
  </si>
  <si>
    <t>76 VII – Registro até R$ 26.152,37 - Reurb (Lei nº 13.465/2017)</t>
  </si>
  <si>
    <t>76 VIII – Registro até R$ 39.228,54 - Reurb (Lei nº 13.465/2017)</t>
  </si>
  <si>
    <t>76 IX – Registro até R$ 52.304,74 - Reurb (Lei nº 13.465/2017)</t>
  </si>
  <si>
    <t>76 X – Registro até R$ 65.380,92 - Reurb (Lei nº 13.465/2017)</t>
  </si>
  <si>
    <t>76 XI – Registro até R$ 104.609,47 - Reurb (Lei nº 13.465/2017)</t>
  </si>
  <si>
    <t>76 XII – Registro até R$ 156.914,21 - Reurb (Lei nº 13.465/2017)</t>
  </si>
  <si>
    <t>76 XIII – Registro até R$ 261.523,68 - Reurb (Lei nº 13.465/2017)</t>
  </si>
  <si>
    <t>76 XIV – Registro até R$ 392.285,51 - Reurb (Lei nº 13.465/2017)</t>
  </si>
  <si>
    <t>76 XV – Registro até R$ 523.047,35 - Reurb (Lei nº 13.465/2017)</t>
  </si>
  <si>
    <t>76 XVI – Registro até  R$ 784.571,03 - Reurb (Lei nº 13.465/2017)</t>
  </si>
  <si>
    <t>76 XVII – Registro até R$ 1.176.856,54 - Reurb (Lei nº 13.465/2017)</t>
  </si>
  <si>
    <t>76 XVIII – Registro até R$ 1.569.142,07 - Reurb (Lei nº 13.465/2017)</t>
  </si>
  <si>
    <t>76 XIX – Registro acima de R$ 1.569.142,07 - Reurb (Lei nº 13.465/2017)</t>
  </si>
  <si>
    <t>COMBINAÇÕES OBRIGATÓRIAS DE REGISTRO DE IMÓVEIS - AGRUPAMENTO DE PRENOTAÇÃO ADJUDICAÇÃO COMPULSÓRIA - INÍCIO DO PROCEDIMENTO DE ANÁLISE PARA O REGISTRO DE IMÓVEIS</t>
  </si>
  <si>
    <t>74 – Prenotação - Adjudicação Compulsória (Resolução TJGO 251/2024) (Resolução TJGO 251/2024)</t>
  </si>
  <si>
    <t>80 IX - Busca em livros e ou arquivos, por imóvel - Adjudicação Compulsória (Resolução TJGO 251/2024)</t>
  </si>
  <si>
    <t>76 I – Registro até R$ 653,80 - (Adjudicação Compulsória  - Início do procedimento de análise do registro - 50% dos Emolumentos) (Resolução TJGO 251/2024)</t>
  </si>
  <si>
    <t>76 II – Registro até R$ 1.307,62 - (Adjudicação Compulsória  - Início do procedimento de análise do registro - 50% dos Emolumentos) (Resolução TJGO 251/2024)</t>
  </si>
  <si>
    <t>76 III – Registro até R$ 2.615,24 - (Adjudicação Compulsória  - Início do procedimento de análise do registro - 50% dos Emolumentos) (Resolução TJGO 251/2024)</t>
  </si>
  <si>
    <t>76 IV – Registro até R$ 5.230,47 - (Adjudicação Compulsória  - Início do procedimento de análise do registro - 50% dos Emolumentos) (Resolução TJGO 251/2024)</t>
  </si>
  <si>
    <t>76 V – Registro até  R$ 10460,94 - (Adjudicação Compulsória  - Início do procedimento de análise do registro - 50% dos Emolumentos) (Resolução TJGO 251/2024)</t>
  </si>
  <si>
    <t>76 VI – Registro até R$ 15.691,43 - (Adjudicação Compulsória  - Início do procedimento de análise do registro - 50% dos Emolumentos)</t>
  </si>
  <si>
    <t>76 VII – Registro até R$ 26.152,37 - (Adjudicação Compulsória  - Início do procedimento de análise do registro - 50% dos Emolumentos) (Resolução TJGO 251/2024)</t>
  </si>
  <si>
    <t>76 VIII – Registro até R$ 39.228,54 - (Adjudicação Compulsória  - Início do procedimento de análise do registro - 50% dos Emolumentos) (Resolução TJGO 251/2024)</t>
  </si>
  <si>
    <t>76 IX – Registro até R$ 52.304,74 - (Adjudicação Compulsória  - Início do procedimento de análise do registro - 50% dos Emolumentos) (Resolução TJGO 251/2024)</t>
  </si>
  <si>
    <t>76 X – Registro até R$ 65.380,92 - (Adjudicação Compulsória  - Início do procedimento de análise do registro - 50% dos Emolumentos) (Resolução TJGO 251/2024)</t>
  </si>
  <si>
    <t>76 XI – Registro até R$ 104.609,47 - (Adjudicação Compulsória  - Início do procedimento de análise do registro - 50% dos Emolumentos) (Resolução TJGO 251/2024)</t>
  </si>
  <si>
    <t>76 XII – Registro até R$ 156.914,21 - (Adjudicação Compulsória  - Início do procedimento de análise do registro - 50% dos Emolumentos) (Resolução TJGO 251/2024)</t>
  </si>
  <si>
    <t>76 XIII – Registro até R$ 261.523,68 - (Adjudicação Compulsória  - Início do procedimento de análise do registro - 50% dos Emolumentos) (Resolução TJGO 251/2024)</t>
  </si>
  <si>
    <t>76 XIV – Registro até R$ 392.285,51 - (Adjudicação Compulsória  - Início do procedimento de análise do registro - 50% dos Emolumentos) (Resolução TJGO 251/2024)</t>
  </si>
  <si>
    <t>76 XV – Registro até R$ 523.047,35 - (Adjudicação Compulsória  - Início do procedimento de análise do registro - 50% dos Emolumentos) (Resolução TJGO 251/2024)</t>
  </si>
  <si>
    <t>76 XVI – Registro até  R$ 784.571,03 - (Adjudicação Compulsória  - Início do procedimento de análise do registro - 50% dos Emolumentos) (Resolução TJGO 251/2024)</t>
  </si>
  <si>
    <t>76 XVII – Registro até R$ 1.176.856,54 - (Adjudicação Compulsória  - Início do procedimento de análise do registro - 50% dos Emolumentos) (Resolução TJGO 251/2024)</t>
  </si>
  <si>
    <t>76 XVIII – Registro até R$ 1.569.142,07 - (Adjudicação Compulsória  - Início do procedimento de análise do registro - 50% dos Emolumentos) (Resolução TJGO 251/2024)</t>
  </si>
  <si>
    <t>76 XIX – Registro acima de R$ 1.569.142,07 - (Adjudicação Compulsória  - Início do procedimento de análise do registro - 50% dos Emolumentos) (Resolução TJGO 251/2024)</t>
  </si>
  <si>
    <t>COMBINAÇÕES OBRIGATÓRIAS DE REGISTRO DE IMÓVEIS - AGRUPAMENTO DE PRENOTAÇÃO ADJUDICAÇÃO COMPULSÓRIA - ETAPA DE DEFERIMENTO DA ADJUDICAÇÃO COMPULSÓRIA</t>
  </si>
  <si>
    <t>76 I – Registro até R$ 653,80 - (Deferimento da Adjudicação Compulsória - 50% dos Emolumentos) (Resolução TJGO 251/2024)</t>
  </si>
  <si>
    <t>76 II – Registro até R$ 1.307,62 - (Deferimento da Adjudicação Compulsória - 50% dos Emolumentos) (Resolução TJGO 251/2024)</t>
  </si>
  <si>
    <t>76 III – Registro até R$ 2.615,24 - (Deferimento da Adjudicação Compulsória - 50% dos Emolumentos) (Resolução TJGO 251/2024)</t>
  </si>
  <si>
    <t>76 IV – Registro até R$ 5.230,47 - (Deferimento da Adjudicação Compulsória - 50% dos Emolumentos) (Resolução TJGO 251/2024)</t>
  </si>
  <si>
    <t>76 V – Registro até R$ 10.460,94 - (Deferimento da Adjudicação Compulsória - 50% dos Emolumentos) (Resolução TJGO 251/2024)</t>
  </si>
  <si>
    <t>76 VI – Registro até R$ 15.691,43 - (Deferimento da Adjudicação Compulsória - 50% dos Emolumentos) (Resolução TJGO 251/2024)</t>
  </si>
  <si>
    <t>76 VII – Registro até R$ 26.152,37 - (Deferimento da Adjudicação Compulsória - 50% dos Emolumentos) (Resolução TJGO 251/2024)</t>
  </si>
  <si>
    <t>76 VIII – Registro até R$ 39.228,54 - (Deferimento da Adjudicação Compulsória - 50% dos Emolumentos) (Resolução TJGO 251/2024)</t>
  </si>
  <si>
    <t>76 IX – Registro até R$ 52.304,74 - (Deferimento da Adjudicação Compulsória - 50% dos Emolumentos) (Resolução TJGO 251/2024)</t>
  </si>
  <si>
    <t>76 X – Registro até R$ 65.380,92 - (Deferimento da Adjudicação Compulsória - 50% dos Emolumentos) (Resolução TJGO 251/2024)</t>
  </si>
  <si>
    <t>76 XI – Registro até R$ 104.609,47 - (Deferimento da Adjudicação Compulsória - 50% dos Emolumentos) (Resolução TJGO 251/2024)</t>
  </si>
  <si>
    <t>76 XII – Registro até R$ 156.914,21 - (Deferimento da Adjudicação Compulsória - 50% dos Emolumentos) (Resolução TJGO 251/2024)</t>
  </si>
  <si>
    <t>76 XIII – Registro até R$ 261.523,68 - (Deferimento da Adjudicação Compulsória - 50% dos Emolumentos) (Resolução TJGO 251/2024)</t>
  </si>
  <si>
    <t>76 XIV – Registro até R$ 392.285,51 - (Deferimento da Adjudicação Compulsória - 50% dos Emolumentos) (Resolução TJGO 251/2024)</t>
  </si>
  <si>
    <t>76 XV – Registro até R$ 523.047,35 - (Deferimento da Adjudicação Compulsória - 50% dos Emolumentos) (Resolução TJGO 251/2024)</t>
  </si>
  <si>
    <t>76 XVI – Registro até R$ 784.571,03 - (Deferimento da Adjudicação Compulsória - 50% dos Emolumentos) (Resolução TJGO 251/2024)</t>
  </si>
  <si>
    <t>76 XVII – Registro até R$ 1.176.856,54 - (Deferimento da Adjudicação Compulsória - 50% dos Emolumentos) (Resolução TJGO 251/2024)</t>
  </si>
  <si>
    <t>76 XVIII – Registro até R$ 1.569.142,07 - (Deferimento da Adjudicação Compulsória - 50% dos Emolumentos) (Resolução TJGO 251/2024)</t>
  </si>
  <si>
    <t>76 XIX – Registro acima de R$ 1.569.142,07 - (Deferimento da Adjudicação Compulsória - 50% dos Emolumentos) (Resolução TJGO 251/2024)</t>
  </si>
  <si>
    <t>COMBINAÇÕES OBRIGATÓRIAS DE REGISTRO DE IMÓVEIS - AGRUPAMENTO DE PRENOTAÇÃO ADJUDICAÇÃO COMPULSÓRIA - ETAPA DO EFETIVO REGISTRO DA ADJUDICAÇÃO COMPULSÓRIA</t>
  </si>
  <si>
    <t>76 I – Registro Adjudicação Compulsória até R$ 653,80 (Resolução TJGO 251/2024)</t>
  </si>
  <si>
    <t>76 II – Registro Adjudicação Compulsória até R$ 1.307,62 (Resolução TJGO 251/2024)</t>
  </si>
  <si>
    <t>76 III – Registro Adjudicação Compulsória até R$ 2.615,24 (Resolução TJGO 251/2024)</t>
  </si>
  <si>
    <t>76 IV – Registro Adjudicação Compulsória até R$ 5.230,47 (Resolução TJGO 251/2024)</t>
  </si>
  <si>
    <t>76 V – Registro Adjudicação Compulsória até R$ 10.460,94 (Resolução TJGO 251/2024)</t>
  </si>
  <si>
    <t>76 VI – Registro Adjudicação Compulsória até R$ 15.691,43 (Resolução TJGO 251/2024)</t>
  </si>
  <si>
    <t>76 VII – Registro Adjudicação Compulsória até R$ 26.152,37 (Resolução TJGO 251/2024)</t>
  </si>
  <si>
    <t>76 VIII – Registro Adjudicação Compulsória até R$ 39.228,54 (Resolução TJGO 251/2024)</t>
  </si>
  <si>
    <t>76 IX – Registro Adjudicação Compulsória até R$ 52.304,74 (Resolução TJGO 251/2024)</t>
  </si>
  <si>
    <t>76 X – Registro Adjudicação Compulsória até R$ 65.380,92 (Resolução TJGO 251/2024)</t>
  </si>
  <si>
    <t>76 XI – Registro Adjudicação Compulsória até R$ 104.609,47 (Resolução TJGO 251/2024)</t>
  </si>
  <si>
    <t>76 XII – Registro Adjudicação Compulsória até R$ 156.914,21 (Resolução TJGO 251/2024)</t>
  </si>
  <si>
    <t>76 XIII – Registro Adjudicação Compulsória até R$ 261.523,68 (Resolução TJGO 251/2024)</t>
  </si>
  <si>
    <t>76 XIV – Registro Adjudicação Compulsória até R$ 392.285,51 (Resolução TJGO 251/2024)</t>
  </si>
  <si>
    <t>76 XV – Registro Adjudicação Compulsória até R$ 523.047,35 (Resolução TJGO 251/2024)</t>
  </si>
  <si>
    <t>76 XVI – Registro Adjudicação Compulsória até R$ 784.571,03 (Resolução TJGO 251/2024)</t>
  </si>
  <si>
    <t>76 XVII – Registro Adjudicação Compulsória até R$ 1.176.856,54 (Resolução TJGO 251/2024)</t>
  </si>
  <si>
    <t>76 XVIII – Registro Adjudicação Compulsória até R$ 1.569.142,07 (Resolução TJGO 251/2024)</t>
  </si>
  <si>
    <t>76 XIX – Registro Adjudicação Compulsória acima de R$ 1.569.142,07 (Resolução TJGO 251/2024)</t>
  </si>
  <si>
    <t>COMBINAÇÕES OBRIGATÓRIAS DE REGISTRO DE IMÓVEIS - AGRUPAMENTO DE PRENOTAÇÃO USUCAPIÃO EXTRAJUDICIAL - INÍCIO DO PROCEDIMENTO DE ANÁLISE PARA O REGISTRO DE IMÓVEIS</t>
  </si>
  <si>
    <t>74 – Prenotação - Usucapião Extrajudicial (Resolução TJGO 251/2024)</t>
  </si>
  <si>
    <t>75- Matrícula - Usucapião Extrajudicial (Resolução TJGO 251/2024)</t>
  </si>
  <si>
    <t>80 IX - Busca em livros e ou arquivos, por imóvel - Usucapião Extrajudicial (Resolução TJGO 251/2024)</t>
  </si>
  <si>
    <t>76 I – Registro até R$ 653,80 - (Usucapião Extrajudicial  - Início do procedimento de análise do registro - 50% dos Emolumentos) (Resolução TJGO 251/2024)</t>
  </si>
  <si>
    <t>76 II – Registro até R$ 1.307,62 - (Usucapião Extrajudicial  - Início do procedimento de análise do registro - 50% dos Emolumentos) (Resolução TJGO 251/2024)</t>
  </si>
  <si>
    <t>76 III – Registro até R$ 2.615,24 - (Usucapião Extrajudicial  - Início do procedimento de análise do registro - 50% dos Emolumentos) (Resolução TJGO 251/2024)</t>
  </si>
  <si>
    <t>76 IV – Registro até R$ 5.230,47 - (Usucapião Extrajudicial  - Início do procedimento de análise do registro - 50% dos Emolumentos)</t>
  </si>
  <si>
    <t>76 V – Registro até  R$ 10.460,94 - (Usucapião Extrajudicial  - Início do procedimento de análise do registro - 50% dos Emolumentos) (Resolução TJGO 251/2024)</t>
  </si>
  <si>
    <t>76 VI – Registro até R$ 15.691,43 - (Usucapião Extrajudicial  - Início do procedimento de análise do registro - 50% dos Emolumentos) (Resolução TJGO 251/2024)</t>
  </si>
  <si>
    <t>76 VII – Registro até R$ 26.152,37 - (Usucapião Extrajudicial  - Início do procedimento de análise do registro - 50% dos Emolumentos) (Resolução TJGO 251/2024)</t>
  </si>
  <si>
    <t>76 VIII – Registro até R$ 39.228,54 - (Usucapião Extrajudicial  - Início do procedimento de análise do registro - 50% dos Emolumentos) (Resolução TJGO 251/2024)</t>
  </si>
  <si>
    <t>76 IX – Registro até R$ 52.304,74 - (Usucapião Extrajudicial  - Início do procedimento de análise do registro - 50% dos Emolumentos)</t>
  </si>
  <si>
    <t>76 X – Registro até R$ 65.380,92 - (Usucapião Extrajudicial  - Início do procedimento de análise do registro - 50% dos Emolumentos) (Resolução TJGO 251/2024)</t>
  </si>
  <si>
    <t>76 XI – Registro até R$ 104.609,47 - (Usucapião Extrajudicial  - Início do procedimento de análise do registro - 50% dos Emolumentos) (Resolução TJGO 251/2024)</t>
  </si>
  <si>
    <t>76 XII – Registro até R$ 156.914,21 - (Usucapião Extrajudicial  - Início do procedimento de análise do registro - 50% dos Emolumentos) (Resolução TJGO 251/2024)</t>
  </si>
  <si>
    <t>76 XIII – Registro até R$ 261.523,68 - (Usucapião Extrajudicial  - Início do procedimento de análise do registro - 50% dos Emolumentos) (Resolução TJGO 251/2024)</t>
  </si>
  <si>
    <t>76 XIV – Registro até R$ 392.285,51 - (Usucapião Extrajudicial  - Início do procedimento de análise do registro - 50% dos Emolumentos) (Resolução TJGO 251/2024)</t>
  </si>
  <si>
    <t>76 XV – Registro até R$ 523.047,35 - (Usucapião Extrajudicial  - Início do procedimento de análise do registro - 50% dos Emolumentos)  (Resolução TJGO 251/2024)</t>
  </si>
  <si>
    <t>76 XVI – Registro até  R$ 784.571,03 - (Usucapião Extrajudicial  - Início do procedimento de análise do registro - 50% dos Emolumentos) (Resolução TJGO 251/2024)</t>
  </si>
  <si>
    <t>76 XVII – Registro até R$ 1.176.856,54 - (Usucapião Extrajudicial  - Início do procedimento de análise do registro - 50% dos Emolumentos) (Resolução TJGO 251/2024)</t>
  </si>
  <si>
    <t>76 XVIII – Registro até R$ 1.569.142,07 - (Usucapião Extrajudicial  - Início do procedimento de análise do registro - 50% dos Emolumentos) (Resolução TJGO 251/2024)</t>
  </si>
  <si>
    <t>76 XIX – Registro acima de R$ 1.569.142,07 - (Usucapião Extrajudicial  - Início do procedimento de análise do registro - 50% dos Emolumentos) (Resolução TJGO 251/2024)</t>
  </si>
  <si>
    <t>COMBINAÇÕES OBRIGATÓRIAS DE REGISTRO DE IMÓVEIS - AGRUPAMENTO DE PRENOTAÇÃO USUCAPIÃO EXTRAJUDICIAL - ETAPA DE DEFERIMENTO DA USUCAPIÃO EXTRAJUDICIAL</t>
  </si>
  <si>
    <t>76 I – Registro até R$ 653,80 - (Deferimento da Usucapião Extrajudicial - 50% dos Emolumentos) (Resolução TJGO 251/2024)</t>
  </si>
  <si>
    <t>76 II – Registro até R$ 1.307,62 - (Deferimento da Usucapião Extrajudicial - 50% dos Emolumentos) (Resolução TJGO 251/2024)</t>
  </si>
  <si>
    <t>76 III – Registro até R$ 2.615,24 - (Deferimento da Usucapião Extrajudicial - 50% dos Emolumentos) (Resolução TJGO 251/2024)</t>
  </si>
  <si>
    <t>76 IV – Registro até R$ 5.230,47 - (Deferimento da Usucapião Extrajudicial - 50% dos Emolumentos) (Resolução TJGO 251/2024)</t>
  </si>
  <si>
    <t>76 V – Registro até R$ 10.460,94 - (Deferimento da Usucapião Extrajudicial - 50% dos Emolumentos) (Resolução TJGO 251/2024)</t>
  </si>
  <si>
    <t>76 VI – Registro até R$ 15.691,43 - (Deferimento da Usucapião Extrajudicial - 50% dos Emolumentos) (Resolução TJGO 251/2024)</t>
  </si>
  <si>
    <t>76 VII – Registro até R$ 26.152,37 - (Deferimento da Usucapião Extrajudicial - 50% dos Emolumentos) (Resolução TJGO 251/2024)</t>
  </si>
  <si>
    <t>76 VIII – Registro até R$ 39.228,54 - (Deferimento da Usucapião Extrajudicial - 50% dos Emolumentos) (Resolução TJGO 251/2024)</t>
  </si>
  <si>
    <t>76 IX – Registro até R$ 52.304,74 - (Deferimento da Usucapião Extrajudicial - 50% dos Emolumentos) (Resolução TJGO 251/2024)</t>
  </si>
  <si>
    <t>76 X – Registro até R$ 65.380,92 - (Deferimento da Usucapião Extrajudicial - 50% dos Emolumentos) (Resolução TJGO 251/2024)</t>
  </si>
  <si>
    <t>76 XI – Registro até R$ 104.609,47 - (Deferimento da Usucapião Extrajudicial - 50% dos Emolumentos) (Resolução TJGO 251/2024)</t>
  </si>
  <si>
    <t>76 XII – Registro até R$ 156.914,21 - (Deferimento da Usucapião Extrajudicial - 50% dos Emolumentos) (Resolução TJGO 251/2024)</t>
  </si>
  <si>
    <t>76 XIII – Registro até R$ 261.523,68 - (Deferimento da Usucapião Extrajudicial - 50% dos Emolumentos) (Resolução TJGO 251/2024)</t>
  </si>
  <si>
    <t>76 XIV – Registro até R$ 392.285,51 - (Deferimento da Usucapião Extrajudicial - 50% dos Emolumentos) (Resolução TJGO 251/2024)</t>
  </si>
  <si>
    <t>76 XV – Registro até R$ 523.047,35 - (Deferimento da Usucapião Extrajudicial - 50% dos Emolumentos) (Resolução TJGO 251/2024)</t>
  </si>
  <si>
    <t>76 XVI – Registro até R$ 784.571,03 - (Deferimento da Usucapião Extrajudicial - 50% dos Emolumentos) (Resolução TJGO 251/2024)</t>
  </si>
  <si>
    <t>76 XVII – Registro até R$ 1.176.856,54 - (Deferimento da Usucapião Extrajudicial - 50% dos Emolumentos) (Resolução TJGO 251/2024)</t>
  </si>
  <si>
    <t>76 XVIII – Registro até R$ 1.569.142,07 - (Deferimento da Usucapião Extrajudicial - 50% dos Emolumentos) (Resolução TJGO 251/2024)</t>
  </si>
  <si>
    <t>76 XIX – Registro acima de R$ 1.569.142,07 - (Deferimento da Usucapião Extrajudicial - 50% dos Emolumentos) (Resolução TJGO 251/2024)</t>
  </si>
  <si>
    <t>COMBINAÇÕES OBRIGATÓRIAS DE REGISTRO DE IMÓVEIS - AGRUPAMENTO DE PRENOTAÇÃO USUCAPIÃO EXTRAJUDICIAL - ETAPA DO EFETIVO REGISTRO DA USUCAPIÃO EXTRAJUDICIAL</t>
  </si>
  <si>
    <t>76 I – Registro da Usucapião Extrajudicial até R$ 653,80 (Resolução TJGO 251/2024)</t>
  </si>
  <si>
    <t>76 II – Registro da Usucapião Extrajudicial até R$ 1.307,62 (Resolução TJGO 251/2024)</t>
  </si>
  <si>
    <t>76 III – Registro da Usucapião Extrajudicial até R$ 2.615,24 (Resolução TJGO 251/2024)</t>
  </si>
  <si>
    <t>76 IV – Registro da Usucapião Extrajudicial até R$ 5.230,47 (Resolução TJGO 251/2024)</t>
  </si>
  <si>
    <t>76 V – Registro da Usucapião Extrajudicial até R$ 10.460,94 (Resolução TJGO 251/2024)</t>
  </si>
  <si>
    <t>76 VI – Registro da Usucapião Extrajudicial até R$ 15.691,43 (Resolução TJGO 251/2024)</t>
  </si>
  <si>
    <t>76 VII – Registro da Usucapião Extrajudicial até R$ 26.152,37 (Resolução TJGO 251/2024)</t>
  </si>
  <si>
    <t>76 VIII – Registro da Usucapião Extrajudicial até R$ 39.228,54 (Resolução TJGO 251/2024)</t>
  </si>
  <si>
    <t>76 IX – Registro da Usucapião Extrajudicial até R$ 52.304,74 (Resolução TJGO 251/2024)</t>
  </si>
  <si>
    <t>76 X – Registro da Usucapião Extrajudicial até R$ 65.380,92 (Resolução TJGO 251/2024)</t>
  </si>
  <si>
    <t>76 XI – Registro da Usucapião Extrajudicial até R$ 104.609,47 (Resolução TJGO 251/2024)</t>
  </si>
  <si>
    <t>76 XII – Registro da Usucapião Extrajudicial até R$ 156.914,21 (Resolução TJGO 251/2024)</t>
  </si>
  <si>
    <t>76 XIII – Registro da Usucapião Extrajudicial até R$ 261.523,68 (Resolução TJGO 251/2024)</t>
  </si>
  <si>
    <t>76 XIV – Registro da Usucapião Extrajudicial até R$ 392.285,51 (Resolução TJGO 251/2024)</t>
  </si>
  <si>
    <t>76 XV – Registro da Usucapião Extrajudicial até R$ 523.047,35 (Resolução TJGO 251/2024)</t>
  </si>
  <si>
    <t>76 XVI – Registro da Usucapião Extrajudicial até R$ 784.571,03 (Resolução TJGO 251/2024)</t>
  </si>
  <si>
    <t>76 XVII – Registro da Usucapião Extrajudicial até R$ 1.176.856,54 (Resolução TJGO 251/2024)</t>
  </si>
  <si>
    <t>76 XVIII – Registro da Usucapião Extrajudicial até R$ 1.569.142,07 (Resolução TJGO 251/2024)</t>
  </si>
  <si>
    <t>76 XIX – Registro da Usucapião Extrajudicial acima de R$ 1.569.142,07 (Resolução TJGO 251/2024)</t>
  </si>
  <si>
    <t>COMBINAÇÕES OBRIGATÓRIAS DE REGISTRO DE IMÓVEIS - AGRUPAMENTO DE PRENOTAÇÃO COMUM</t>
  </si>
  <si>
    <t>74 – Prenotação</t>
  </si>
  <si>
    <t>75- Matrícula</t>
  </si>
  <si>
    <t>2543/2972</t>
  </si>
  <si>
    <t>76 I – Registro até R$ 653,80</t>
  </si>
  <si>
    <t>76 II – Registro até R$ 1.307,62</t>
  </si>
  <si>
    <t>76 III – Registro até R$ 2.615,24</t>
  </si>
  <si>
    <t>76 IV – Registro até R$ 5.230,47</t>
  </si>
  <si>
    <t>76 V – Registro até R$ 10.460,94</t>
  </si>
  <si>
    <t>76 VI – Registro até R$ 15.691,43</t>
  </si>
  <si>
    <t>76 VII – Registro até R$ 26.152,37</t>
  </si>
  <si>
    <t>76 VIII – Registro até R$ 39.228,54</t>
  </si>
  <si>
    <t>76 IX – Registro até R$ 52.304,74</t>
  </si>
  <si>
    <t>76 X – Registro até R$ 65.380,92</t>
  </si>
  <si>
    <t>76 XI – Registro até R$ 104.609,47</t>
  </si>
  <si>
    <t>76 XII – Registro até R$ 156.914,21</t>
  </si>
  <si>
    <t>76 XIII – Registro até R$ 261.523,68</t>
  </si>
  <si>
    <t>76 XIV – Registro até R$ 392.285,51</t>
  </si>
  <si>
    <t>76 XV – Registro até R$ 523.047,35</t>
  </si>
  <si>
    <t>76 XVI – Registro até R$ 784.571,03</t>
  </si>
  <si>
    <t>76 XVII – Registro até R$ 1.176.856,54</t>
  </si>
  <si>
    <t>76 XVIII – Registro até R$ 1.569.142,07</t>
  </si>
  <si>
    <t>76 XIX – Registro acima de R$ 1.569.142,07</t>
  </si>
  <si>
    <t>78 II – Averbação sem valor</t>
  </si>
  <si>
    <t>78 I a – Averbação até R$ 653,80</t>
  </si>
  <si>
    <t>78 I b – Averbação até R$ 1.307,62</t>
  </si>
  <si>
    <t>78 I c – Averbação até R$ 2.615,24</t>
  </si>
  <si>
    <t>78 I d – Averbação até R$ 5.230,47</t>
  </si>
  <si>
    <t>78 I e – Averbação até R$ 10.460,94</t>
  </si>
  <si>
    <t>78 I f – Averbação até R$ 15.691,43</t>
  </si>
  <si>
    <t>78 I g – Averbação até R$ 26.152,37</t>
  </si>
  <si>
    <t>78 I h – Averbação até R$ 39.228,54</t>
  </si>
  <si>
    <t>78 I i – Averbação até R$ 52.304,74</t>
  </si>
  <si>
    <t>78 I j – Averbação até R$ 65.380,92</t>
  </si>
  <si>
    <t>78 I k – Averbação até R$ 104.609,47</t>
  </si>
  <si>
    <t>78 I k – Averbação até R$ 156.914,21</t>
  </si>
  <si>
    <t>78 I m – Averbação até R$ 261.523,68</t>
  </si>
  <si>
    <t>78 I n – Averbação até R$ 392.285,51</t>
  </si>
  <si>
    <t>78 I o – Averbação até R$ 523.047,35</t>
  </si>
  <si>
    <t>78 I p – Averbação até R$ 784.571,03</t>
  </si>
  <si>
    <t>78 I q – Averbação até R$ 1.176.856,54</t>
  </si>
  <si>
    <t>78 I r – Averbação até R$ 1.569.142,07</t>
  </si>
  <si>
    <t>78 I s – Averbação acima de R$ 1.569.142,07</t>
  </si>
  <si>
    <t>77 I A - Processamento de registro de loteamento rural ou urbano, além das despesas com publicação de edital pela imprensa</t>
  </si>
  <si>
    <t>77 I B - Registro de loteamento rural ou urbano, por lote ou gleba constante do memorial objeto do registro</t>
  </si>
  <si>
    <t>77 II B - Registro de incorporação imobiliária, instituição ou especificação de condomínio, por unidade autônoma constante da especificação</t>
  </si>
  <si>
    <t>77 II a1 - Pelo processamento de todos os seus atos, sobre o valor da unidade até R$ 653,80</t>
  </si>
  <si>
    <t>77 II a2 - Pelo processamento de todos os seus atos, sobre o valor da unidade até R$ 1.307,62</t>
  </si>
  <si>
    <t>77 II a3 - Pelo processamento de todos os seus atos, sobre o valor da unidade até R$ 2.615,24</t>
  </si>
  <si>
    <t>77 II a4 - Pelo processamento de todos os seus atos, sobre o valor da unidade até R$ 5.230,47</t>
  </si>
  <si>
    <t>77 II a5 - Pelo processamento de todos os seus atos, sobre o valor da unidade até R$ 10.460,94</t>
  </si>
  <si>
    <t>77 II a6 - Pelo processamento de todos os seus atos, sobre o valor da unidade até R$ 15.691,43</t>
  </si>
  <si>
    <t>77 II a7 - Pelo processamento de todos os seus atos, sobre o valor da unidade até R$ 26.152,37</t>
  </si>
  <si>
    <t>77 II a8 - Pelo processamento de todos os seus atos, sobre o valor da unidade até R$ 39.228,54</t>
  </si>
  <si>
    <t>77 II a9 - Pelo processamento de todos os seus atos, sobre o valor da unidade até R$ 52.304,74</t>
  </si>
  <si>
    <t>77 II a10 - Pelo processamento de todos os seus atos, sobre o valor da unidade até R$ 65.380,92</t>
  </si>
  <si>
    <t>77 II a11 - Pelo processamento de todos os seus atos, sobre o valor da unidade até R$ 104.609,47</t>
  </si>
  <si>
    <t>77 II a12 - Pelo processamento de todos os seus atos, sobre o valor da unidade até R$ 156.914,21</t>
  </si>
  <si>
    <t>77 II a13 - Pelo processamento de todos os seus atos, sobre o valor da unidade até R$ 261.523,68</t>
  </si>
  <si>
    <t>77 II a14 - Pelo processamento de todos os seus atos, sobre o valor da unidade até R$ 392.285,51</t>
  </si>
  <si>
    <t>77 II a15 - Pelo processamento de todos os seus atos, sobre o valor da unidade até R$ 523.047,35</t>
  </si>
  <si>
    <t>77 II a16 - Pelo processamento de todos os seus atos, sobre o valor da unidade até R$ 784.571,03</t>
  </si>
  <si>
    <t>77 II a17 - Pelo processamento de todos os seus atos, sobre o valor da unidade até R$ 1.176.856,54</t>
  </si>
  <si>
    <t>77 II a18 - Pelo processamento de todos os seus atos, sobre o valor da unidade até R$ 1.569.142,07</t>
  </si>
  <si>
    <t>77 II a19 - Pelo processamento de todos os seus atos, sobre o valor da unidade acima de R$ 1.569.142,07</t>
  </si>
  <si>
    <t>77 III a - Convenção de Condomínio de edifício até 10 unidades</t>
  </si>
  <si>
    <t>77 III b - Convenção de Condomínio por unidade que exceder a 10</t>
  </si>
  <si>
    <t>77 IV – Registro de Pacto Antenupcial</t>
  </si>
  <si>
    <t>77 V a – Registro Torrens até R$ 653,80</t>
  </si>
  <si>
    <t>77 V b – Registro Torrens até R$ 1.307,62</t>
  </si>
  <si>
    <t>77 V c – Registro Torrens até R$ 2.615,24</t>
  </si>
  <si>
    <t>77 V d – Registro Torrens até R$ 5.230,47</t>
  </si>
  <si>
    <t>77 V e – Registro Torrens até R$ 10.460,94</t>
  </si>
  <si>
    <t>77 V f – Registro Torrens até R$ 15.691,43</t>
  </si>
  <si>
    <t>77 V g – Registro Torrens até R$ 26.152,37</t>
  </si>
  <si>
    <t>77 V h – Registro Torrens até R$ 39.228,54</t>
  </si>
  <si>
    <t>77 V i – Registro Torrens até R$ 52.304,74</t>
  </si>
  <si>
    <t>77 V j – Registro Torrens até R$ 65.380,92</t>
  </si>
  <si>
    <t>77 V k – Registro Torrens até R$ 104.609,47</t>
  </si>
  <si>
    <t>77 V l – Registro Torrens até R$ 156.914,21</t>
  </si>
  <si>
    <t>77 V m – Registro Torrens até R$ 261.523,68</t>
  </si>
  <si>
    <t>77 V n – Registro Torrens até R$ 392.285,51</t>
  </si>
  <si>
    <t>77 V o – Registro Torrens até R$ 523.047,35</t>
  </si>
  <si>
    <t>77 V p – Registro Torrens até R$ 784.571,03</t>
  </si>
  <si>
    <t>77 V q – Registro Torrens até R$ 1.176.856,54</t>
  </si>
  <si>
    <t>77 V r – Registro Torrens até R$ 1.569.142,07</t>
  </si>
  <si>
    <t>77 V s – Registro Torrens acima de R$ 1.569.142,07</t>
  </si>
  <si>
    <t>77 VI1 - Registro de emissão de debêntures, sobre o valor de até R$ 653,80</t>
  </si>
  <si>
    <t>77 VI2 - Registro de emissão de debêntures, sobre o valor de até R$ 1.307,62</t>
  </si>
  <si>
    <t>77 VI3 - Registro de emissão de debêntures, sobre o valor de até R$ 2.615,24</t>
  </si>
  <si>
    <t>77 VI4 - Registro de emissão de debêntures, sobre o valor de até R$ 5.230,47</t>
  </si>
  <si>
    <t>77 VI5 - Registro de emissão de debêntures, sobre o valor de até R$ 10.460,94</t>
  </si>
  <si>
    <t>77 VI6 - Registro de emissão de debêntures, sobre o valor de até R$ 15.691,43</t>
  </si>
  <si>
    <t>77 VI7 - Registro de emissão de debêntures, sobre o valor de até R$ 26.152,37</t>
  </si>
  <si>
    <t>77 VI8 - Registro de emissão de debêntures, sobre o valor de até R$ 39.228,54</t>
  </si>
  <si>
    <t>77 VI9 - Registro de emissão de debêntures, sobre o valor de até R$ 52.304,74</t>
  </si>
  <si>
    <t>77 VI10 - Registro de emissão de debêntures, sobre o valor de até R$ 65.380,92</t>
  </si>
  <si>
    <t>77 VI11 - Registro de emissão de debêntures, sobre o valor de até R$ 104.609,47</t>
  </si>
  <si>
    <t>77 VI12 - Registro de emissão de debêntures, sobre o valor de até R$ 156.914,21</t>
  </si>
  <si>
    <t>77 VI13 - Registro de emissão de debêntures, sobre o valor de até R$ 261.523,68</t>
  </si>
  <si>
    <t>77 VI14 - Registro de emissão de debêntures, sobre o valor de até R$ 392.285,51</t>
  </si>
  <si>
    <t>77 VI15 - Registro de emissão de debêntures, sobre o valor de até R$ 523.047,35</t>
  </si>
  <si>
    <t>77 VI16 - Registro de emissão de debêntures, sobre o valor de até R$ 784.571,03</t>
  </si>
  <si>
    <t>77 VI17 - Registro de emissão de debêntures, sobre o valor de até R$ 1.176.856,54</t>
  </si>
  <si>
    <t>77 VI18 - Registro de emissão de debêntures, sobre o valor de até R$ 1.569.142,07</t>
  </si>
  <si>
    <t>77 VI19 - Registro de emissão de debêntures, sobre o valor de acima de R$ 1.569.142,07</t>
  </si>
  <si>
    <t>Art. 6º da Lei Estadual 19.571/2016 – Incorporações registradas entre 02/01/214 até o início da vigência da Lei 19.4672, de 3/11/16 – Isenção de 50% no valor total da futura averbação de construção até R$ 653,80</t>
  </si>
  <si>
    <t>Art. 6º da Lei Estadual 19.571/2016 – Incorporações registradas entre 02/01/214 até o início da vigência da Lei 19.4672, de 3/11/16 – Isenção de 50% no valor total da futura averbação de construção até R$ 1.307,62</t>
  </si>
  <si>
    <t>Art. 6º da Lei Estadual 19.571/2016 – Incorporações registradas entre 02/01/214 até o início da vigência da Lei 19.4672, de 3/11/16 – Isenção de 50% no valor total da futura averbação de construção até R$ 2.615,24</t>
  </si>
  <si>
    <t>Art. 6º da Lei Estadual 19.571/2016 – Incorporações registradas entre 02/01/214 até o início da vigência da Lei 19.4672, de 3/11/16 – Isenção de 50% no valor total da futura averbação de construção até R$ 5.230,47</t>
  </si>
  <si>
    <t>Art. 6º da Lei Estadual 19.571/2016 – Incorporações registradas entre 02/01/214 até o início da vigência da Lei 19.4672, de 3/11/16 – Isenção de 50% no valor total da futura averbação de construção até R$ 10.460,94</t>
  </si>
  <si>
    <t>Art. 6º da Lei Estadual 19.571/2016 – Incorporações registradas entre 02/01/214 até o início da vigência da Lei 19.4672, de 3/11/16 – Isenção de 50% no valor total da futura averbação de construção até R$ 15.691,43</t>
  </si>
  <si>
    <t>Art. 6º da Lei Estadual 19.571/2016 – Incorporações registradas entre 02/01/214 até o início da vigência da Lei 19.4672, de 3/11/16 – Isenção de 50% no valor total da futura averbação de construção até R$ 26.152,37</t>
  </si>
  <si>
    <t>Art. 6º da Lei Estadual 19.571/2016 – Incorporações registradas entre 02/01/214 até o início da vigência da Lei 19.4672, de 3/11/16 – Isenção de 50% no valor total da futura averbação de construção até R$ 39.228,54</t>
  </si>
  <si>
    <t>Art. 6º da Lei Estadual 19.571/2016 – Incorporações registradas entre 02/01/214 até o início da vigência da Lei 19.4672, de 3/11/16 – Isenção de 50% no valor total da futura averbação de construção até R$ 52.304,74</t>
  </si>
  <si>
    <t>Art. 6º da Lei Estadual 19.571/2016 – Incorporações registradas entre 02/01/214 até o início da vigência da Lei 19.4672, de 3/11/16 – Isenção de 50% no valor total da futura averbação de construção até R$ 65.380,92</t>
  </si>
  <si>
    <t>Art. 6º da Lei Estadual 19.571/2016 – Incorporações registradas entre 02/01/214 até o início da vigência da Lei 19.4672, de 3/11/16 – Isenção de 50% no valor total da futura averbação de construção até R$ 104.609,47</t>
  </si>
  <si>
    <t>Art. 6º da Lei Estadual 19.571/2016 – Incorporações registradas entre 02/01/214 até o início da vigência da Lei 19.4672, de 3/11/16 – Isenção de 50% no valor total da futura averbação de construção até R$ 156.914,21</t>
  </si>
  <si>
    <t>Art. 6º da Lei Estadual 19.571/2016 – Incorporações registradas entre 02/01/214 até o início da vigência da Lei 19.4672, de 3/11/16 – Isenção de 50% no valor total da futura averbação de construção até R$ 261.523,68</t>
  </si>
  <si>
    <t>Art. 6º da Lei Estadual 19.571/2016 – Incorporações registradas entre 02/01/214 até o início da vigência da Lei 19.4672, de 3/11/16 – Isenção de 50% no valor total da futura averbação de construção até R$ 392.285,51</t>
  </si>
  <si>
    <t>Art. 6º da Lei Estadual 19.571/2016 – Incorporações registradas entre 02/01/214 até o início da vigência da Lei 19.4672, de 3/11/16 – Isenção de 50% no valor total da futura averbação de construção até R$ 523.047,35</t>
  </si>
  <si>
    <t>Art. 6º da Lei Estadual 19.571/2016 – Incorporações registradas entre 02/01/214 até o início da vigência da Lei 19.4672, de 3/11/16 – Isenção de 50% no valor total da futura averbação de construção até R$ 784.571,03</t>
  </si>
  <si>
    <t>Art. 6º da Lei Estadual 19.571/2016 – Incorporações registradas entre 02/01/214 até o início da vigência da Lei 19.4672, de 3/11/16 – Isenção de 50% no valor total da futura averbação de construção até R$ 1.176.856,54</t>
  </si>
  <si>
    <t>Art. 6º da Lei Estadual 19.571/2016 – Incorporações registradas entre 02/01/214 até o início da vigência da Lei 19.4672, de 3/11/16 – Isenção de 50% no valor total da futura averbação de construção até R$ 1.569.142,07</t>
  </si>
  <si>
    <t>Art. 6º da Lei Estadual 19.571/2016 – Incorporações registradas entre 02/01/214 até o início da vigência da Lei 19.4672, de 3/11/16 – Isenção de 50% no valor total da futura averbação de construção acima de R$ 1.569.142,07</t>
  </si>
  <si>
    <t>78 A b – Retificação na hipótese do art. 213, I, “c” e “g”, da Lei de Registros Públicos</t>
  </si>
  <si>
    <t>78 A c – Retificação nas demais hipóteses do art. 213, I, da Lei dos Registros Públicos</t>
  </si>
  <si>
    <t>78 A d1 – Averbação de Retificação na hipótese do art. 213, II, da Lei de Registros Públicos, incluídos todos os procedimentos</t>
  </si>
  <si>
    <t>78 A d2 – Notificação pessoal do confrontante, na hipótese do §2º do art. 213 da Lei de Registros Públicos</t>
  </si>
  <si>
    <t>78 A d3 – Expedição de edital na hipótese do § 3º do art. 213 da Lei de Registros Públicos</t>
  </si>
  <si>
    <t>79 I - Reserva Legal até 25,00 hectare</t>
  </si>
  <si>
    <t>79 II - Reserva Legal até 48,40 hectare</t>
  </si>
  <si>
    <t>79 III - Reserva Legal até 145,20 hectare</t>
  </si>
  <si>
    <t>79 IV - Reserva Legal até 200 hectare</t>
  </si>
  <si>
    <t>79 V - Reserva Legal até 300 hectare</t>
  </si>
  <si>
    <t>79 VI - Reserva Legal até 484 hectare</t>
  </si>
  <si>
    <t>79 VII - Reserva Legal até 750 hectare</t>
  </si>
  <si>
    <t>78 VIII - Reserva Legal até 1.000 hectare</t>
  </si>
  <si>
    <t>79 IX - Reserva legal acima de 1.001 hectare</t>
  </si>
  <si>
    <t>Certidão digital emitida via SAEC – art. 3º, incisos I e II – Provimento
CNJ 127/2022</t>
  </si>
  <si>
    <t>Visualização de Matrícula via SAEC – art. 3º, inciso III –
Provimento CNJ 127/2022</t>
  </si>
  <si>
    <t>Pesquisa Prévia de Bens via SAEC – art. 3º, inciso IV –
Provimento CNJ 127/2022</t>
  </si>
  <si>
    <t>Pesquisa Qualificada via SAEC – art. 3º inciso V –
Provimento CNJ 127/2022</t>
  </si>
  <si>
    <t>Monitoramento Registral via SAEC – art. 3º, inciso VI –
Provimento CNJ 127/2022</t>
  </si>
  <si>
    <t>80 I - Certidão de inteiro teor da matrícula</t>
  </si>
  <si>
    <t>80 II a - Certidão de inteiro teor da matrícula, quando possuir mais de um ato, por ato</t>
  </si>
  <si>
    <t>80 II b - Selo de Complemento ao limite máximo da Certidão de inteiro teor</t>
  </si>
  <si>
    <t>80 III - Certidão em resumo da matrícula</t>
  </si>
  <si>
    <t>80 IV - Certidão em relatório</t>
  </si>
  <si>
    <t>80 V a - Certidão quando a parte indicar quesitos, por quesito</t>
  </si>
  <si>
    <t>80 V b - Selo de Complemento ao limite máximo da Certidão em relatório</t>
  </si>
  <si>
    <t>80 VI - Certidão de transcrição ou inscrição</t>
  </si>
  <si>
    <t>80 VII - Certidão negativa de imóvel, por pessoa</t>
  </si>
  <si>
    <t>80 VIII - Certidão negativa de registro, por imóvel</t>
  </si>
  <si>
    <t>80 IX - Busca em livros e ou arquivos, por imóvel (Específica para o registro de imóveis)</t>
  </si>
  <si>
    <t>80 IX - Busca em livros e ou arquivos, por imóvel (Demais atos que não o de registro de imóveis)</t>
  </si>
  <si>
    <t>80 X - Informação verbal sobre o domínio e ou matrícula do imóvel, quando o interessado dispensar a certidão</t>
  </si>
  <si>
    <t>80 XI – Certidão de ônus e ações</t>
  </si>
  <si>
    <t>81 a - Intimação de promissário comprador de imóvel, do fiduciante ou qualquer outro, em cumprimento de lei ou determinação judicial, por pessoa</t>
  </si>
  <si>
    <t>81 b – Expedição de edital, além do custo da publicação, para intimação de promissário comprador do imóvel, do fiduciante ou qualquer outro, cumprimento de lei ou determinação judicial</t>
  </si>
  <si>
    <t>81 nota – intimação realizada na zona rural, por quilômetro percorrido</t>
  </si>
  <si>
    <t>2694/2695</t>
  </si>
  <si>
    <t>XIV – 6ª Nota Genérica a - Hipoteca, Penhor ou Penhora de dois ou mais imóveis dados em garantia até R$ 653,80</t>
  </si>
  <si>
    <t>XIV – 6ª Nota Genérica b - Hipoteca, Penhor ou Penhora de dois ou mais imóveis dados em garantia até R$ 1.307,62</t>
  </si>
  <si>
    <t>XIV – 6ª Nota Genérica c - Hipoteca, Penhor ou Penhora de dois ou mais imóveis dados em garantia até R$ 2.615,24</t>
  </si>
  <si>
    <t>XIV – 6ª Nota Genérica d - Hipoteca, Penhor ou Penhora de dois ou mais imóveis dados em garantia até R$ 5.230,47</t>
  </si>
  <si>
    <t>XIV – 6ª Nota Genérica e - Hipoteca, Penhor ou Penhora de dois ou mais imóveis dados em garantia até R$ 10.460,94</t>
  </si>
  <si>
    <t>XIV – 6ª Nota Genérica f - Hipoteca, Penhor ou Penhora de dois ou mais imóveis dados em garantia até R$ 15.691,43</t>
  </si>
  <si>
    <t>XIV – 6ª Nota Genérica g - Hipoteca, Penhor ou Penhora de dois ou mais imóveis dados em garantia até R$ 26.152,37</t>
  </si>
  <si>
    <t>XIV – 6ª Nota Genérica h - Hipoteca, Penhor ou Penhora de dois ou mais imóveis dados em garantia até R$ 39.228,54</t>
  </si>
  <si>
    <t>XIV – 6ª Nota Genérica i - Hipoteca, Penhor ou Penhora de dois ou mais imóveis dados em garantia até R$ 52.304,74</t>
  </si>
  <si>
    <t>XIV – 6ª Nota Genérica j - Hipoteca, Penhor ou Penhora de dois ou mais imóveis dados em garantia até R$ 65.380,92</t>
  </si>
  <si>
    <t>XIV – 6ª Nota Genérica k - Hipoteca, Penhor ou Penhora de dois ou mais imóveis dados em garantia até R$ 104.609,47</t>
  </si>
  <si>
    <t>XIV – 6ª Nota Genérica l - Hipoteca, Penhor ou Penhora de dois ou mais imóveis dados em garantia até R$ 156.914,21</t>
  </si>
  <si>
    <t>XIV – 6ª Nota Genérica m - Hipoteca, Penhor ou Penhora de dois ou mais imóveis dados em garantia até R$ 261.523,68</t>
  </si>
  <si>
    <t>XIV – 6ª Nota Genérica n - Hipoteca, Penhor ou Penhora de dois ou mais imóveis dados em garantia até R$ 392.285,51</t>
  </si>
  <si>
    <t>XIV – 6ª Nota Genérica o - Hipoteca, Penhor ou Penhora de dois ou mais imóveis dados em garantia até R$ 523.047,35</t>
  </si>
  <si>
    <t>XIV – 6ª Nota Genérica p - Hipoteca, Penhor ou Penhora de dois ou mais imóveis dados em garantia até R$ 784.571,03</t>
  </si>
  <si>
    <t>XIV – 6ª Nota Genérica q - Hipoteca, Penhor ou Penhora de dois ou mais imóveis dados em garantia até R$ 1.176.856,54</t>
  </si>
  <si>
    <t>XIV – 6ª Nota Genérica r - Hipoteca, Penhor ou Penhora de dois ou mais imóveis dados em garantia até R$ 1.569.142,07</t>
  </si>
  <si>
    <t>XIV – 6ª Nota Genérica s - Hipoteca, Penhor ou Penhora de dois ou mais imóveis dados em garantia acima de R$ 1.569.142,07</t>
  </si>
  <si>
    <t>XIV-7ª Nota Genérica a – Usufruto - base de cálculo até R$ 653,80</t>
  </si>
  <si>
    <t>XIV-7ª Nota Genérica b – Usufruto - base de cálculo até R$ 1.307,62</t>
  </si>
  <si>
    <t>XIV-7ª Nota Genérica c – Usufruto - base de cálculo até R$ 2.615,24</t>
  </si>
  <si>
    <t>XIV-7ª Nota Genérica d – Usufruto - base de cálculo até R$ 5.230,47</t>
  </si>
  <si>
    <t>XIV-7ª Nota Genérica e – Usufruto - base de cálculo até R$ 10.460,94</t>
  </si>
  <si>
    <t>XIV-7ª Nota Genérica f – Usufruto - base de cálculo até R$ 15.691,43</t>
  </si>
  <si>
    <t>XIV-7ª Nota Genérica g – Usufruto - base de cálculo até R$ 26.152,37</t>
  </si>
  <si>
    <t>XIV-7ª Nota Genérica h – Usufruto - base de cálculo até R$ 39.228,54</t>
  </si>
  <si>
    <t>XIV-7ª Nota Genérica i – Usufruto - base de cálculo até R$ 52.304,74</t>
  </si>
  <si>
    <t>XIV-7ª Nota Genérica j – Usufruto - base de cálculo até R$ 65.380,92</t>
  </si>
  <si>
    <t>XIV-7ª Nota Genérica k – Usufruto - base de cálculo até R$ 104.609,47</t>
  </si>
  <si>
    <t>XIV-7ª Nota Genérica l – Usufruto - base de cálculo até R$ 156.914,21</t>
  </si>
  <si>
    <t>XIV-7ª Nota Genérica m – Usufruto - base de cálculo até R$ 261.523,68</t>
  </si>
  <si>
    <t>XIV-7ª Nota Genérica n – Usufruto - base de cálculo até R$ 392.285,51</t>
  </si>
  <si>
    <t>XIV-7ª Nota Genérica o – Usufruto - base de cálculo até R$ 523.047,35</t>
  </si>
  <si>
    <t>XIV-7ª Nota Genérica p – Usufruto - base de cálculo até R$ 784.571,03</t>
  </si>
  <si>
    <t>XIV-7ª Nota Genérica q – Usufruto - base de cálculo até R$ 1.176.856,54</t>
  </si>
  <si>
    <t>XIV-7ª Nota Genérica r – Usufruto - base de cálculo até R$ 1.569.142,07</t>
  </si>
  <si>
    <t>XIV-7ª Nota Genérica s – Usufruto - base de cálculo acima de R$ 1.569.142,07</t>
  </si>
  <si>
    <t>XIV-11ª Nota Genérica a - Registro de Contrato de Locação com prazo determinado/indeterminado até R$ 653,80</t>
  </si>
  <si>
    <t>XIV-11ª Nota Genérica b - Registro de Contrato de Locação com prazo determinado/indeterminado até R$ 1.307,62</t>
  </si>
  <si>
    <t>XIV-11ª Nota Genérica c - Registro de Contrato de Locação com prazo determinado/indeterminado até R$ 2.615,24</t>
  </si>
  <si>
    <t>XIV-11ª Nota Genérica d - Registro de Contrato de Locação com prazo determinado/indeterminado até R$ 5.230,47</t>
  </si>
  <si>
    <t>XIV-11ª Nota Genérica e - Registro de Contrato de Locação com prazo determinado/indeterminado até R$ 10.460,94</t>
  </si>
  <si>
    <t>XIV-11ª Nota Genérica f - Registro de Contrato de Locação com prazo determinado/indeterminado até R$ 15.691,43</t>
  </si>
  <si>
    <t>XIV-11ª Nota Genérica g - Registro de Contrato de Locação com prazo determinado/indeterminado até R$ 26.152,37</t>
  </si>
  <si>
    <t>XIV-11ª Nota Genérica h - Registro de Contrato de Locação com prazo determinado/indeterminado até R$ 39.228,54</t>
  </si>
  <si>
    <t>XIV-11ª Nota Genérica h - Registro de Contrato de Locação com prazo determinado/indeterminado até R$ 52.304,74</t>
  </si>
  <si>
    <t>XIV-11ª Nota Genérica j - Registro de Contrato de Locação com prazo determinado/indeterminado até R$ 65.380,92</t>
  </si>
  <si>
    <t>XIV-11ª Nota Genérica k - Registro de Contrato de Locação com prazo determinado/indeterminado até R$ 104.609,47</t>
  </si>
  <si>
    <t>XIV-11ª Nota Genérica l - Registro de Contrato de Locação com prazo determinado/indeterminado até R$ 156.914,21</t>
  </si>
  <si>
    <t>XIV-11ª Nota Genérica m - Registro de Contrato de Locação com prazo determinado/indeterminado até R$ 261.523,68</t>
  </si>
  <si>
    <t>XIV-11ª Nota Genérica n - Registro de Contrato de Locação com prazo determinado/indeterminado até R$ 392.285,51</t>
  </si>
  <si>
    <t>XIV-11ª Nota Genérica o - Registro de Contrato de Locação com prazo determinado/indeterminado até R$ 523.047,35</t>
  </si>
  <si>
    <t>XIV-11ª Nota Genérica p - Registro de Contrato de Locação com prazo determinado/indeterminado até R$ 784.571,03</t>
  </si>
  <si>
    <t>XIV-11ª Nota Genérica q - Registro de Contrato de Locação com prazo determinado/indeterminado até R$ 1.176.856,54</t>
  </si>
  <si>
    <t>XIV-11ª Nota Genérica r - Registro de Contrato de Locação com prazo determinado/indeterminado até R$ 1.569.142,07</t>
  </si>
  <si>
    <t>XIV-11ª Nota Genérica s - Registro de Contrato de Locação com prazo determinado/indeterminado acima de R$ 1.569.142,07</t>
  </si>
  <si>
    <t>COMBINAÇÕES OBRIGATÓRIAS DE REGISTRO DE IMÓVEIS - AGRUPAMENTO PAGAMENTO POSTERIOR DE PENHORA TRABALHISTA</t>
  </si>
  <si>
    <t>Selos Pagamento Posterior (para recepção inicial de ordem de penhora trabalhista)</t>
  </si>
  <si>
    <t>74 – Prenotação Registro de Penhora Trabalhista (pagamento posterior)</t>
  </si>
  <si>
    <t>80 IX - Busca em livros e ou arquivos, por imóvel (Específica para Registro de Penhora Trabalhista) (pagamento posterior)</t>
  </si>
  <si>
    <t>76 I – Registro de Penhora Trabalhista até R$ 653,80  (pagamento posterior)</t>
  </si>
  <si>
    <t>76 II – Registro de Penhora Trabalhista até R$ 1.307,62 (pagamento posterior)</t>
  </si>
  <si>
    <t>76 III – Registro de Penhora Trabalhista até R$ 2.615,24  (pagamento posterior)</t>
  </si>
  <si>
    <t>76 IV – Registro de Penhora Trabalhista até R$ 5.230,47  (pagamento posterior)</t>
  </si>
  <si>
    <t>76 V – Registro de Penhora Trabalhista até R$ 10.460,94  (pagamento posterior)</t>
  </si>
  <si>
    <t>76 VI – Registro de Penhora Trabalhista até R$ 15.691,43  (pagamento posterior)</t>
  </si>
  <si>
    <t>76 VII – Registro de Penhora Trabalhista até R$ 26.152,37  (pagamento posterior)</t>
  </si>
  <si>
    <t>76 VIII – Registro de Penhora Trabalhista até R$ 39.228,54  (pagamento posterior)</t>
  </si>
  <si>
    <t>76 IX – Registro de Penhora Trabalhista até R$ 52.304,74  (pagamento posterior)</t>
  </si>
  <si>
    <t>76 X – Registro de Penhora Trabalhista até R$ 65.380,92  (pagamento posterior)</t>
  </si>
  <si>
    <t>76 XI – Registro de Penhora Trabalhista até R$ 104.609,47  (pagamento posterior)</t>
  </si>
  <si>
    <t>76 XII – Registro de Penhora Trabalhista até R$ 156.914,21 (pagamento posterior)</t>
  </si>
  <si>
    <t>76 XIII – Registro de Penhora Trabalhista até R$ 261.523,68 (pagamento posterior)</t>
  </si>
  <si>
    <t>76 XIV – Registro de Penhora Trabalhista até R$ 392.285,51 (pagamento posterior)</t>
  </si>
  <si>
    <t>76 XV – Registro de Penhora Trabalhista até R$ 523.047,35 (pagamento posterior)</t>
  </si>
  <si>
    <t>76 XVI – Registro de Penhora Trabalhista até R$ 784.571,03 (pagamento posterior)</t>
  </si>
  <si>
    <t>76 XVII – Registro de Penhora Trabalhista até R$ 1.176.856,54 (pagamento posterior)</t>
  </si>
  <si>
    <t>76 XVIII – Registro de Penhora Trabalhista até R$ 1.569.142,07 (pagamento posterior)</t>
  </si>
  <si>
    <t>76 XIX – Registro de Penhora Trabalhista acima de R$ 1.569.142,07 (pagamento posterior)</t>
  </si>
  <si>
    <t>Selos Pagamento Diferido (para pagamento das custas de recepção inicial de penhora trabalhista)</t>
  </si>
  <si>
    <t>74 – Prenotação Registro de Penhora Trabalhista (pagamento efetivo e diferido)</t>
  </si>
  <si>
    <t>80 IX - Busca em livros e ou arquivos, por imóvel (Específica para Registro de Penhora Trabalhista) (pagamento efetivo e diferido)</t>
  </si>
  <si>
    <t>76 I – Registro de Penhora Trabalhista até R$ 653,80  (pagamento efetivo e diferido)</t>
  </si>
  <si>
    <t>76 II – Registro de Penhora Trabalhista até R$ 1.307,62 (pagamento efetivo e diferido)</t>
  </si>
  <si>
    <t>76 III – Registro de Penhora Trabalhista até R$ 2.615,24  (pagamento efetivo e diferido)</t>
  </si>
  <si>
    <t>76 IV – Registro de Penhora Trabalhista até R$ 5.230,47  (pagamento efetivo e diferido)</t>
  </si>
  <si>
    <t>76 V – Registro de Penhora Trabalhista até R$ 10.460,94  (pagamento efetivo e diferido)</t>
  </si>
  <si>
    <t>76 VI – Registro de Penhora Trabalhista até R$ 15.691,43  (pagamento efetivo e diferido)</t>
  </si>
  <si>
    <t>76 VII – Registro de Penhora Trabalhista até R$ 26.152,37  (pagamento efetivo e diferido)</t>
  </si>
  <si>
    <t>76 VIII – Registro de Penhora Trabalhista até R$ 39.228,54  (pagamento efetivo e diferido)</t>
  </si>
  <si>
    <t>76 IX – Registro de Penhora Trabalhista até R$ 52.304,74  (pagamento efetivo e diferido)</t>
  </si>
  <si>
    <t>76 X – Registro de Penhora Trabalhista até R$ 65.380,92  (pagamento efetivo e diferido)</t>
  </si>
  <si>
    <t>76 XI – Registro de Penhora Trabalhista até R$ 104.609,47  (pagamento efetivo e diferido)</t>
  </si>
  <si>
    <t>76 XII – Registro de Penhora Trabalhista até R$ 156.914,21 (pagamento efetivo e diferido)</t>
  </si>
  <si>
    <t>76 XIII – Registro de Penhora Trabalhista até R$ 261.523,68 (pagamento efetivo e diferido)</t>
  </si>
  <si>
    <t>76 XIV – Registro de Penhora Trabalhista até R$ 392.285,51 (pagamento efetivo e diferido)</t>
  </si>
  <si>
    <t>76 XV – Registro de Penhora Trabalhista até R$ 523.047,35 (pagamento efetivo e diferido)</t>
  </si>
  <si>
    <t>76 XVI – Registro de Penhora Trabalhista até R$ 784.571,03 (pagamento efetivo e diferido)</t>
  </si>
  <si>
    <t>76 XVII – Registro de Penhora Trabalhista até R$ 1.176.856,54 (pagamento efetivo e diferido)</t>
  </si>
  <si>
    <t>76 XVIII – Registro de Penhora Trabalhista até R$ 1.569.142,07 (pagamento efetivo e diferido)</t>
  </si>
  <si>
    <t>76 XIX – Registro de Penhora Trabalhista acima de R$ 1.569.142,07 (pagamento efetivo e diferido)</t>
  </si>
  <si>
    <t>COMBINAÇÕES OBRIGATÓRIAS DE REGISTRO DE IMÓVEIS - AGRUPAMENTO DE PRENOTAÇÃO DE CÉDULA</t>
  </si>
  <si>
    <t>74 – Prenotação de Cédula ou Aditivo de Cédula</t>
  </si>
  <si>
    <t>77 VII a – Registro de cédula no Livro 3</t>
  </si>
  <si>
    <t>77 VII b1 – Registro de garantia imobiliária em cédula de crédito rural até R$ 653,80</t>
  </si>
  <si>
    <t>77 VII b2 – Registro de garantia imobiliária em cédula de crédito rural até R$ 1.307,62</t>
  </si>
  <si>
    <t>77 VII b3 – Registro de garantia imobiliária em cédula de crédito rural até R$ 2.615,24</t>
  </si>
  <si>
    <t>77 VII b4 – Registro de garantia imobiliária em cédula de crédito rural até R$ 5.230,47</t>
  </si>
  <si>
    <t>77 VII b5 – Registro de garantia imobiliária em cédula de crédito rural até R$ 10.460,94</t>
  </si>
  <si>
    <t>77 VII b6 – Registro de garantia imobiliária em cédula de crédito rural até R$ 15.691,43</t>
  </si>
  <si>
    <t>77 VII b7 – Registro de garantia imobiliária em cédula de crédito rural até R$ 26.152,37</t>
  </si>
  <si>
    <t>77 VII b8 – Registro de garantia imobiliária em cédula de crédito rural até R$ 39.228,54</t>
  </si>
  <si>
    <t>77 VII b9 – Registro de garantia imobiliária em cédula de crédito rural até R$ 52.304,74</t>
  </si>
  <si>
    <t>77 VII b10 – Registro de garantia imobiliária em cédula de crédito rural até R$ 65.380,92</t>
  </si>
  <si>
    <t>77 VII b11 – Registro de garantia imobiliária em cédula de crédito rural até R$ 104.609,47</t>
  </si>
  <si>
    <t>77 VII b12 – Registro de garantia imobiliária em cédula de crédito rural até R$ 156.914,21</t>
  </si>
  <si>
    <t>77 VII b13 – Registro de garantia imobiliária em cédula de crédito rural até R$ 261.523,68</t>
  </si>
  <si>
    <t>77 VII b14 – Registro de garantia imobiliária em cédula de crédito rural até R$ 392.285,51</t>
  </si>
  <si>
    <t>77 VII b15 – Registro de garantia imobiliária em cédula de crédito rural até R$ 523.047,35</t>
  </si>
  <si>
    <t>77 VII b16 – Registro de garantia imobiliária em cédula de crédito rural até R$ 784.571,03</t>
  </si>
  <si>
    <t>77 VII b17 – Registro de garantia imobiliária em cédula de crédito rural até R$ 1.176.856,54</t>
  </si>
  <si>
    <t>77 VII b18 – Registro de garantia imobiliária em cédula de crédito rural até R$ 1.569.142,07</t>
  </si>
  <si>
    <t>77 VII b18 – Registro de garantia imobiliária em cédula de crédito rural acima de R$ 1.569.142,07</t>
  </si>
  <si>
    <t>77 VII c1 – Registro de garantia imobiliária nas demais cédulas até R$ 653,80</t>
  </si>
  <si>
    <t>77 VII c2 – Registro de garantia imobiliária nas demais cédulas até R$ 1.307,62</t>
  </si>
  <si>
    <t>77 VII c3 – Registro de garantia imobiliária nas demais cédulas até R$ 2.615,24</t>
  </si>
  <si>
    <t>77 VII c4 – Registro de garantia imobiliária nas demais cédulas até R$ 5.230,47</t>
  </si>
  <si>
    <t>77 VII c5 – Registro de garantia imobiliária nas demais cédulas até R$ 10.460,94</t>
  </si>
  <si>
    <t>77 VII c6 – Registro de garantia imobiliária nas demais cédulas até R$ 15.691,43</t>
  </si>
  <si>
    <t>77 VII c7 – Registro de garantia imobiliária nas demais cédulas até R$ 26.152,37</t>
  </si>
  <si>
    <t>77 VII c8 – Registro de garantia imobiliária nas demais cédulas até R$ 39.228,54</t>
  </si>
  <si>
    <t>77 VII c9 – Registro de garantia imobiliária nas demais cédulas até R$ 52.304,74</t>
  </si>
  <si>
    <t>77 VII c10 – Registro de garantia imobiliária nas demais cédulas até R$ 65.380,92</t>
  </si>
  <si>
    <t>77 VII c11 – Registro de garantia imobiliária nas demais cédulas até R$ 104.609,47</t>
  </si>
  <si>
    <t>77 VII c12 – Registro de garantia imobiliária nas demais cédulas até R$ 156.914,21</t>
  </si>
  <si>
    <t>77 VII c13 – Registro de garantia imobiliária nas demais cédulas até R$ 261.523,68</t>
  </si>
  <si>
    <t>77 VII c14 – Registro de garantia imobiliária nas demais cédulas até R$ 392.285,51</t>
  </si>
  <si>
    <t>77 VII c15 – Registro de garantia imobiliária nas demais cédulas até R$ 523.047,35</t>
  </si>
  <si>
    <t>77 VII c16 – Registro de garantia imobiliária nas demais cédulas até R$ 784.571,03</t>
  </si>
  <si>
    <t>77 VII c17 – Registro de garantia imobiliária nas demais cédulas até R$ 1.176.856,54</t>
  </si>
  <si>
    <t>77 VII c18 – Registro de garantia imobiliária nas demais cédulas até R$ 1.569.142,07</t>
  </si>
  <si>
    <t>77 VII c19 – Registro de garantia imobiliária nas demais cédulas acima de R$ 1.569.142,07</t>
  </si>
  <si>
    <t>78 II – Averbação sem valor de Cédula</t>
  </si>
  <si>
    <t>78 I a – Averbação de Cédula até R$ 653,80</t>
  </si>
  <si>
    <t>78 I b – Averbação de Cédula até R$ 1.307,62</t>
  </si>
  <si>
    <t>78 I c – Averbação de Cédula até R$ 2.615,24</t>
  </si>
  <si>
    <t>78 I d – Averbação de Cédula até R$ 5.230,47</t>
  </si>
  <si>
    <t>78 I e – Averbação de Cédula até R$ 10.460,94</t>
  </si>
  <si>
    <t>78 I f – Averbação de Cédula até R$ 15.691,43</t>
  </si>
  <si>
    <t>78 I g – Averbação de Cédula até R$ 26.152,37</t>
  </si>
  <si>
    <t>78 I h – Averbação de Cédula até R$ 39.228,54</t>
  </si>
  <si>
    <t>78 I i – Averbação de Cédula até R$ 52.304,74</t>
  </si>
  <si>
    <t>78 I j – Averbação de Cédula até R$ 65.380,92</t>
  </si>
  <si>
    <t>78 I k – Averbação de Cédula até R$ 104.609,47</t>
  </si>
  <si>
    <t>78 I l – Averbação de Cédula até R$ 156.914,21</t>
  </si>
  <si>
    <t>78 I m – Averbação de Cédula até R$ 261.523,68</t>
  </si>
  <si>
    <t>78 I n – Averbação de Cédula até R$ 392.285,51</t>
  </si>
  <si>
    <t>78 I o – Averbação de Cédula até R$ 523.047,35</t>
  </si>
  <si>
    <t>78 I p – Averbação de Cédula até R$ 784.571,03</t>
  </si>
  <si>
    <t>78 I q – Averbação de Cédula até R$ 1.176.856,54</t>
  </si>
  <si>
    <t>78 I r – Averbação de Cédula até R$ 1.569.142,07</t>
  </si>
  <si>
    <t>78 I s – Averbação de Cédula acima de R$ 1.569.142,07</t>
  </si>
  <si>
    <t>80 IX - Busca em livros e ou arquivos, por imóvel (Cédula)</t>
  </si>
  <si>
    <t>COMBINAÇÕES OBRIGATÓRIAS DE REGISTRO DE IMÓVEIS - AGRUPAMENTO DE PRENOTAÇÃO COM DESCONTOS FAR E FDS</t>
  </si>
  <si>
    <t>74 – Prenotação (FAR)</t>
  </si>
  <si>
    <t>75- Matrícula - FAR e FDS</t>
  </si>
  <si>
    <t>76 I – Registro até R$ 653,80 - FAR e FDS</t>
  </si>
  <si>
    <t>76 II – Registro até R$ 1.307,62 - FAR e FDS</t>
  </si>
  <si>
    <t>76 III – Registro até R$ 2.615,24 - FAR e FDS</t>
  </si>
  <si>
    <t>76 IV – Registro até R$ 5.230,47 - FAR e FDS</t>
  </si>
  <si>
    <t>76 V – Registro até R$ 10.460,94 - FAR e FDS</t>
  </si>
  <si>
    <t>76 VI – Registro até R$ 15.691,43 - FAR e FDS</t>
  </si>
  <si>
    <t>76 VII – Registro até R$ 26.152,37 - FAR e FDS</t>
  </si>
  <si>
    <t>76 VIII – Registro até R$ 39.228,54 - FAR e FDS</t>
  </si>
  <si>
    <t>76 IX – Registro até R$ 52.304,74 - FAR e FDS</t>
  </si>
  <si>
    <t>76 X – Registro até R$ 65.380,92 - FAR e FDS</t>
  </si>
  <si>
    <t>76 XI – Registro até R$ 104.609,47 - FAR e FDS</t>
  </si>
  <si>
    <t>76 XII – Registro até R$ 156.914,21 - FAR e FDS</t>
  </si>
  <si>
    <t>76 XIII – Registro até R$ 261.523,68 - FAR e FDS</t>
  </si>
  <si>
    <t>76 XIV – Registro até R$ 392.285,51 - FAR e FDS</t>
  </si>
  <si>
    <t>76 XV – Registro até R$ 523.047,35 - FAR e FDS</t>
  </si>
  <si>
    <t>76 XVI – Registro até R$ 784.571,03 - FAR e FDS</t>
  </si>
  <si>
    <t>76 XVII – Registro até R$ 1.176.856,54 - FAR e FDS</t>
  </si>
  <si>
    <t>76 XVIII – Registro até R$ 1.569.142,07 - FAR e FDS</t>
  </si>
  <si>
    <t>76 XIX – Registro acima de R$ 1.569.142,07 - FAR e FDS</t>
  </si>
  <si>
    <t>77 I A - Processamento de registro de loteamento rural ou urbano, além das despesas com publicação de edital pela imprensa - FAR e FDS</t>
  </si>
  <si>
    <t>77 I B - Registro de loteamento rural ou urbano, por lote ou gleba constante do memorial objeto do registro - FAR e FDS</t>
  </si>
  <si>
    <t>77 II B - Registro de incorporação imobiliária, instituição ou especificação de condomínio, por unidade autônoma constante da especificação - FAR e FDS</t>
  </si>
  <si>
    <t>77 II a1 - Pelo processamento de todos os seus atos, sobre o valor da obra até R$ 653,80 - FAR e FDS</t>
  </si>
  <si>
    <t>77 II a2 - Pelo processamento de todos os seus atos, sobre o valor da obra até R$ 1.307,62 - FAR e FDS</t>
  </si>
  <si>
    <t>77 II a3 - Pelo processamento de todos os seus atos, sobre o valor da obra até R$ 2.615,24 - FAR e FDS</t>
  </si>
  <si>
    <t>77 II a4 - Pelo processamento de todos os seus atos, sobre o valor da obra até R$ 5.230,47 - FAR e FDS</t>
  </si>
  <si>
    <t>77 II a5 - Pelo processamento de todos os seus atos, sobre o valor da obra até R$ 10.460,94 - FAR e FDS</t>
  </si>
  <si>
    <t>77 II a6 - Pelo processamento de todos os seus atos, sobre o valor da obra até R$ 15.691,43 - FAR e FDS</t>
  </si>
  <si>
    <t>77 II a7 - Pelo processamento de todos os seus atos, sobre o valor da obra até R$ 26.152,37 - FAR e FDS</t>
  </si>
  <si>
    <t>77 II a8 - Pelo processamento de todos os seus atos, sobre o valor da obra até  R$ 39.228,54 - FAR e FDS</t>
  </si>
  <si>
    <t>77 II a9 - Pelo processamento de todos os seus atos, sobre o valor da obra até R$ 52.304,74 - FAR e FDS</t>
  </si>
  <si>
    <t>77 II a10 - Pelo processamento de todos os seus atos, sobre o valor da obra até R$ 65.380,92 - FAR e FDS</t>
  </si>
  <si>
    <t>77 II a11 - Pelo processamento de todos os seus atos, sobre o valor da obra até R$ 104.609,47 - FAR e FDS</t>
  </si>
  <si>
    <t>77 II a12 - Pelo processamento de todos os seus atos, sobre o valor da obra até R$ 156.914,21 - FAR e FDS</t>
  </si>
  <si>
    <t>77 II a13 - Pelo processamento de todos os seus atos, sobre o valor da obra até R$ 261.523,68 - FAR e FDS</t>
  </si>
  <si>
    <t>77 II a14 - Pelo processamento de todos os seus atos, sobre o valor da obra até R$ 392.285,51 - FAR e FDS</t>
  </si>
  <si>
    <t>77 II a15 - Pelo processamento de todos os seus atos, sobre o valor da obra até R$ 523.047,35 - FAR e FDS</t>
  </si>
  <si>
    <t>77 II a16 - Pelo processamento de todos os seus atos, sobre o valor da obra até R$ 784.571,03 - FAR e FDS</t>
  </si>
  <si>
    <t>77 II a17 - Pelo processamento de todos os seus atos, sobre o valor da obra até R$ 1.176.856,54 - FAR e FDS</t>
  </si>
  <si>
    <t>77 II a18 - Pelo processamento de todos os seus atos, sobre o valor da obra até R$ 1.569.142,07 - FAR e FDS</t>
  </si>
  <si>
    <t>77 II a19 - Pelo processamento de todos os seus atos, sobre o valor da obra acima de R$ 1.569.142,07 - FAR e FDS</t>
  </si>
  <si>
    <t>77 III a - Convenção de Condomínio de edifício até 10 unidades - FAR e FDS</t>
  </si>
  <si>
    <t>77 III b - Convenção de Condomínio por unidade que exceder a 10 - FAR e FDS</t>
  </si>
  <si>
    <t>78 II – Averbação sem valor - FAR e FDS</t>
  </si>
  <si>
    <t>78 I a – Averbação até R$ 653,80 - FAR e FDS</t>
  </si>
  <si>
    <t>78 I b – Averbação até R$ 1.307,62 - FAR e FDS</t>
  </si>
  <si>
    <t>78 I c – Averbação até R$ 2.615,24 - FAR e FDS</t>
  </si>
  <si>
    <t>78 I d – Averbação até R$ 5.230,47 - FAR e FDS</t>
  </si>
  <si>
    <t>78 I e – Averbação até R$ 10.460,94 - FAR e FDS</t>
  </si>
  <si>
    <t>78 I f – Averbação até R$ 15.691,43 - FAR e FDS</t>
  </si>
  <si>
    <t>78 I g – Averbação até R$ 26.152,37 - FAR e FDS</t>
  </si>
  <si>
    <t>78 I h – Averbação até R$ 39.228,54 - FAR e FDS</t>
  </si>
  <si>
    <t>78 I i – Averbação até R$ 52.304,74 - FAR e FDS</t>
  </si>
  <si>
    <t>78 I j – Averbação até R$ 65.380,92 - FAR e FDS</t>
  </si>
  <si>
    <t>78 I k – Averbação até R$ 104.609,47 - FAR e FDS</t>
  </si>
  <si>
    <t>78 I l – Averbação até R$ 156.914,21 - FAR e FDS</t>
  </si>
  <si>
    <t>78 I m – Averbação até R$ 261.523,68 - FAR e FDS</t>
  </si>
  <si>
    <t>78 I n – Averbação até R$ 392.285,51 - FAR e FDS</t>
  </si>
  <si>
    <t>78 I o – Averbação até R$ 523.047,35 - FAR e FDS</t>
  </si>
  <si>
    <t>78 I p – Averbação até R$ 784.571,03 - FAR e FDS</t>
  </si>
  <si>
    <t>78 I q – Averbação até R$ 1.176.856,54 - FAR e FDS</t>
  </si>
  <si>
    <t>78 I r – Averbação até R$ 1.569.142,07 - FAR e FDS</t>
  </si>
  <si>
    <t>78 I s – Averbação acima de R$ 1.569.142,07 - FAR e FDS</t>
  </si>
  <si>
    <t>Certidão digital emitida via SAEC – art. 3º, incisos I e II –
Provimento CNJ 127/2022 – 75% (FAR e FDS)</t>
  </si>
  <si>
    <t>80 I - Certidão de inteiro teor da matrícula - FAR e FDS</t>
  </si>
  <si>
    <t>80 II a - Certidão de inteiro teor da matrícula, quando possuir mais de um ato, por ato - FAR e FDS</t>
  </si>
  <si>
    <t>80 II b - Selo de Complemento ao limite máximo da Certidão de inteiro teor - FAR e FDS</t>
  </si>
  <si>
    <t>80 III - Certidão em resumo da matrícula - FAR e FDS</t>
  </si>
  <si>
    <t>80 IV - Certidão em relatório  - FAR e FDS</t>
  </si>
  <si>
    <t>80 V - Certidão quando a parte indicar quesitos, por quesito  - FAR e FDS</t>
  </si>
  <si>
    <t>80 V b - Selo de Complemento ao limite máximo da Certidão em relatório - FAR e FDS</t>
  </si>
  <si>
    <t>80 VI - Certidão de transcrição ou inscrição - FAR e FDS</t>
  </si>
  <si>
    <t>80 VII - Certidão negativa de imóvel, por pessoa - FAR e FDS</t>
  </si>
  <si>
    <t>80 VIII - Certidão negativa de registro, por imóvel - FAR e FDS</t>
  </si>
  <si>
    <t>80 IX - Busca em livros e ou arquivos, por imóvel - FAR e FDS</t>
  </si>
  <si>
    <t>80 XI – Certidão de ônus e ações – FAR e FDS</t>
  </si>
  <si>
    <t>COMBINAÇÕES OBRIGATÓRIAS DE REGISTRO DE IMÓVEIS - AGRUPAMENTO DE PRENOTAÇÃO COM DESCONTO PMCMV (PROGRAMA MINHA CASA MINHA VIDA) e PRIMEIRA AQUISIÇÃO</t>
  </si>
  <si>
    <t>74 – Prenotação (PMCMV/ SFH Primeira Aquisição)</t>
  </si>
  <si>
    <t>75- Matrícula - PMCMV e Primeira Aquisição (SFH)</t>
  </si>
  <si>
    <t>76 I – Registro até R$ 653,80 - PMCMV e Primeira Aquisição (SFH)</t>
  </si>
  <si>
    <t>76 II – Registro até R$ 1.307,62 - PMCMV e Primeira Aquisição (SFH)</t>
  </si>
  <si>
    <t>76 III – Registro até R$ 2.615,24 - PMCMV e Primeira Aquisição (SFH)</t>
  </si>
  <si>
    <t>76 IV – Registro até R$ 5.230,47 - PMCMV e Primeira Aquisição (SFH)</t>
  </si>
  <si>
    <t>76 V – Registro até R$ 10.460,94 - PMCMV e Primeira Aquisição (SFH)</t>
  </si>
  <si>
    <t>76 VI – Registro até R$ 15.691,43 - PMCMV e Primeira Aquisição (SFH)</t>
  </si>
  <si>
    <t>76 VII – Registro até R$ 26.152,37 - PMCMV e Primeira Aquisição (SFH)</t>
  </si>
  <si>
    <t>76 VIII – Registro até R$ 39.228,54 - PMCMV e Primeira Aquisição (SFH)</t>
  </si>
  <si>
    <t>76 IX – Registro até R$ 52.304,74 - PMCMV e Primeira Aquisição (SFH)</t>
  </si>
  <si>
    <t>76 X – Registro até R$ 65.380,92 - PMCMV e Primeira Aquisição (SFH)</t>
  </si>
  <si>
    <t>76 XI – Registro até R$ 104.609,47 - PMCMV e Primeira Aquisição (SFH)</t>
  </si>
  <si>
    <t>76 XII – Registro até R$ 156.914,21 - PMCMV e Primeira Aquisição (SFH)</t>
  </si>
  <si>
    <t>76 XIII – Registro até R$ 261.523,68 - PMCMV e Primeira Aquisição (SFH)</t>
  </si>
  <si>
    <t>76 XIV – Registro até R$ 392.285,51 - PMCMV e Primeira Aquisição (SFH)</t>
  </si>
  <si>
    <t>76 XV – Registro até R$ 523.047,35 - PMCMV e Primeira Aquisição (SFH)</t>
  </si>
  <si>
    <t>76 XVI – Registro até R$ 784.571,03 - PMCMV e Primeira Aquisição (SFH)</t>
  </si>
  <si>
    <t>76 XVII – Registro até R$ 1.176.856,54 - PMCMV e Primeira Aquisição (SFH)</t>
  </si>
  <si>
    <t>76 XVIII – Registro até R$ 1.569.142,07 - PMCMV e Primeira Aquisição (SFH)</t>
  </si>
  <si>
    <t>76 XIX – Registro acima de R$ 1.569.142,07 - PMCMV e Primeira Aquisição (SFH)</t>
  </si>
  <si>
    <t>77 I A - Processamento de registro de loteamento rural ou urbano, além das despesas com publicação de edital pela imprensa - PMCMV</t>
  </si>
  <si>
    <t>77 I B - Registro de loteamento rural ou urbano, por lote ou gleba constante do memorial objeto do registro - PMCMV</t>
  </si>
  <si>
    <t>77 II B - Registro de incorporação imobiliária, instituição ou especificação de condomínio, por unidade autônoma constante da especificação - PMCMV</t>
  </si>
  <si>
    <t>77 II a1 - Pelo processamento de todos os seus atos, sobre o valor da obra até R$ 653,80 - PMCMV</t>
  </si>
  <si>
    <t>77 II a2 - Pelo processamento de todos os seus atos, sobre o valor da obra até R$ 1.307,62 - PMCMV</t>
  </si>
  <si>
    <t>77 II a3 - Pelo processamento de todos os seus atos, sobre o valor da obra até R$ 2.615,24 - PMCMV</t>
  </si>
  <si>
    <t>77 II a4 - Pelo processamento de todos os seus atos, sobre o valor da obra até R$ 5.230,47 - PMCMV</t>
  </si>
  <si>
    <t>77 II a5 - Pelo processamento de todos os seus atos, sobre o valor da obra até R$ 10.460,94 - PMCMV</t>
  </si>
  <si>
    <t>77 II a6 - Pelo processamento de todos os seus atos, sobre o valor da obra até R$ 15.691,43 - PMCMV</t>
  </si>
  <si>
    <t>77 II a7 - Pelo processamento de todos os seus atos, sobre o valor da obra até R$ 26.152,37 - PMCMV</t>
  </si>
  <si>
    <t>77 II a8 - Pelo processamento de todos os seus atos, sobre o valor da obra até R$ 39.228,54 - PMCMV</t>
  </si>
  <si>
    <t>77 II a9 - Pelo processamento de todos os seus atos, sobre o valor da obra até R$ 52.304,74 - PMCMV</t>
  </si>
  <si>
    <t>77 II a10 - Pelo processamento de todos os seus atos, sobre o valor da obra até R$ 65.380,92 - PMCMV</t>
  </si>
  <si>
    <t>77 II a11 - Pelo processamento de todos os seus atos, sobre o valor da obra até R$ 104.609,47 - PMCMV</t>
  </si>
  <si>
    <t>77 II a12 - Pelo processamento de todos os seus atos, sobre o valor da obra até R$ 156.914,21 - PMCMV</t>
  </si>
  <si>
    <t>77 II a13 - Pelo processamento de todos os seus atos, sobre o valor da obra até R$ 261.523,68 - PMCMV</t>
  </si>
  <si>
    <t>77 II a14 - Pelo processamento de todos os seus atos, sobre o valor da obra até R$ 392.285,51 - PMCMV</t>
  </si>
  <si>
    <t>77 II a15 - Pelo processamento de todos os seus atos, sobre o valor da obra até R$ 523.047,35 - PMCMV</t>
  </si>
  <si>
    <t>77 II a16 - Pelo processamento de todos os seus atos, sobre o valor da obra até R$ 784.571,03 - PMCMV</t>
  </si>
  <si>
    <t>77 II a17 - Pelo processamento de todos os seus atos, sobre o valor da obra até R$ 1.176.856,54 - PMCMV</t>
  </si>
  <si>
    <t>77 II a18 - Pelo processamento de todos os seus atos, sobre o valor da obra até R$ 1.569.142,07 - PMCMV</t>
  </si>
  <si>
    <t>77 II a19 - Pelo processamento de todos os seus atos, sobre o valor da obra acima de R$ 1.569.142,07 - PMCMV</t>
  </si>
  <si>
    <t>77 III a - Convenção de Condomínio de edifício até 10 unidades - PMCMV</t>
  </si>
  <si>
    <t>77 III b - Convenção de Condomínio por unidade que exceder a 10 - PMCMV</t>
  </si>
  <si>
    <t>78 II – Averbação sem valor - PMCMV e Primeira Aquisição (SFH)</t>
  </si>
  <si>
    <t>78 I a – Averbação até R$ 653,80 - PMCMV e Primeira Aquisição (SFH)</t>
  </si>
  <si>
    <t>78 I b – Averbação até R$ 1.307,62 - PMCMV e Primeira Aquisição (SFH)</t>
  </si>
  <si>
    <t>78 I c – Averbação até R$ 2.615,24 - PMCMV e Primeira Aquisição (SFH)</t>
  </si>
  <si>
    <t>78 I d – Averbação até R$ 5.230,47 - PMCMV e Primeira Aquisição (SFH)</t>
  </si>
  <si>
    <t>78 I e – Averbação até R$ 10.460,94 - PMCMV e Primeira Aquisição (SFH)</t>
  </si>
  <si>
    <t>78 I f – Averbação até R$ 15.691,43 - PMCMV e Primeira Aquisição (SFH)</t>
  </si>
  <si>
    <t>78 I g – Averbação até R$ 26.152,37 - PMCMV e Primeira Aquisição (SFH)</t>
  </si>
  <si>
    <t>78 I h – Averbação até R$ 39.228,54 - PMCMV e Primeira Aquisição (SFH)</t>
  </si>
  <si>
    <t>78 I i – Averbação até R$ 52.304,74 - PMCMV e Primeira Aquisição (SFH)</t>
  </si>
  <si>
    <t>78 I j – Averbação até R$ 65.380,92 - PMCMV e Primeira Aquisição (SFH)</t>
  </si>
  <si>
    <t>78 I k – Averbação até R$ 104.609,47 - PMCMV e Primeira Aquisição (SFH)</t>
  </si>
  <si>
    <t>78 I l – Averbação até R$ 156.914,21 - PMCMV e Primeira Aquisição (SFH)</t>
  </si>
  <si>
    <t>78 I m – Averbação até R$ 261.523,68 - PMCMV e Primeira Aquisição (SFH)</t>
  </si>
  <si>
    <t>78 I n – Averbação até R$ 392.285,51 - PMCMV e Primeira Aquisição (SFH)</t>
  </si>
  <si>
    <t>78 I o – Averbação até R$ 523.047,35 - PMCMV e Primeira Aquisição (SFH)</t>
  </si>
  <si>
    <t>78 I p – Averbação até R$ 784.571,03 - PMCMV e Primeira Aquisição (SFH)</t>
  </si>
  <si>
    <t>78 I q – Averbação até R$ 1.176.856,54 - PMCMV e Primeira Aquisição (SFH)</t>
  </si>
  <si>
    <t>78 I r – Averbação até R$ 1.569.142,07 - PMCMV e Primeira Aquisição (SFH)</t>
  </si>
  <si>
    <t>78 I s – Averbação acima de R$ 1.569.142,07 - PMCMV e Primeira Aquisição (SFH)</t>
  </si>
  <si>
    <t>Certidão digital emitida via SAEC – art. 3º, incisos I e II –
Provimento CNJ 127/2022 – 50% (PMCMV e Primeira Aquisição)</t>
  </si>
  <si>
    <t>80 I - Certidão de inteiro teor da matrícula - PMCMV e Primeira Aquisição (SFH)</t>
  </si>
  <si>
    <t>80 II a - Certidão de inteiro teor da matrícula, quando possuir mais de um ato, por ato - PMCMV e Primeira Aquisição (SFH)</t>
  </si>
  <si>
    <t>80 II b - Selo de Complemento ao limite máximo da Certidão de inteiro teor - PMCMV e Primeira Aquisição (SFH)</t>
  </si>
  <si>
    <t>80 III - Certidão em resumo da matrícula - PMCMV e Primeira Aquisição (SFH)</t>
  </si>
  <si>
    <t>80 IV - Certidão em relatório - PMCMV e Primeira Aquisição (SFH)</t>
  </si>
  <si>
    <t>80 V - Certidão quando a parte indicar quesitos, por quesito - PMCMV e Primeira Aquisição (SFH)</t>
  </si>
  <si>
    <t>80 V b - Selo de Complemento ao limite máximo da Certidão em relatório - PMCMV e Primeira Aquisição (SFH)</t>
  </si>
  <si>
    <t>80 VI - Certidão de transcrição ou inscrição - PMCMV e Primeira Aquisição (SFH)</t>
  </si>
  <si>
    <t>80 VII - Certidão negativa de imóvel, por pessoa - PMCMV e Primeira Aquisição (SFH)</t>
  </si>
  <si>
    <t>80 VIII - Certidão negativa de registro, por imóvel - PMCMV e Primeira Aquisição (SFH)</t>
  </si>
  <si>
    <t>80 IX - Busca em livros e ou arquivos, por imóvel - PMCMV e Primeira Aquisição (SFH)</t>
  </si>
  <si>
    <t>80 XI – Certidão de ônus e ações – PMCMV e SFH</t>
  </si>
  <si>
    <t>COMBINAÇÕES OBRIGATÓRIAS DE REGISTRO DE IMÓVEIS - AGRUPAMENTO DOS SELOS DE COMPLEMENTAÇÃO DO PAGAMENTO DOS EMOLUMENTOS RELATIVOS AO DESENQUADRAMENTO DO PMCMV (art. 1.067, §4º, CNPFE-CGJGO)</t>
  </si>
  <si>
    <t>74 – Prenotação - Desenquadramento do PMCMV (art. 1.067, §4º, CNPFE-CGJGO)</t>
  </si>
  <si>
    <t>75- Matrícula - Desenquadramento do PMCMV (art. 1.067, §4º, CNPFE-CGJGO)</t>
  </si>
  <si>
    <t>76 I – Registro até R$ 653,80 - Desenquadramento do PMCMV (art. 1.067, §4º, CNPFE-CGJGO)</t>
  </si>
  <si>
    <t>76 II – Registro até R$ 1.307,62 - Desenquadramento do PMCMV (art. 1.067, §4º, CNPFE-CGJGO)</t>
  </si>
  <si>
    <t>76 III – Registro até R$ 2.615,24 - Desenquadramento do PMCMV (art. 1.067, §4º, CNPFE-CGJGO)</t>
  </si>
  <si>
    <t>76 IV – Registro até R$ 5.230,47 - Desenquadramento do PMCMV (art. 1.067, §4º, CNPFE-CGJGO)</t>
  </si>
  <si>
    <t>76 V – Registro até R$ 10.460,94 - Desenquadramento do PMCMV (art. 1.067, §4º, CNPFE-CGJGO)</t>
  </si>
  <si>
    <t>76 VI – Registro até R$ 15.691,43 - Desenquadramento do PMCMV (art. 1.067, §4º, CNPFE-CGJGO)</t>
  </si>
  <si>
    <t>76 VII – Registro até R$ 26.152,37 - Desenquadramento do PMCMV (art. 1.067, §4º, CNPFE-CGJGO)</t>
  </si>
  <si>
    <t>76 VIII – Registro até R$ 39.228,54 - Desenquadramento do PMCMV (art. 1.067, §4º, CNPFE-CGJGO)</t>
  </si>
  <si>
    <t>76 IX – Registro até R$ 52.304,74 - Desenquadramento do PMCMV (art. 1.067, §4º, CNPFE-CGJGO)</t>
  </si>
  <si>
    <t>76 X – Registro até R$ 65.380,92 - Desenquadramento do PMCMV (art. 1.067, §4º, CNPFE-CGJGO)</t>
  </si>
  <si>
    <t>76 XI – Registro até R$ 104.609,47 - Desenquadramento do PMCMV (art. 1.067, §4º, CNPFE-CGJGO)</t>
  </si>
  <si>
    <t>76 XII – Registro até R$ 156.914,21 - Desenquadramento do PMCMV (art. 1.067, §4º, CNPFE-CGJGO)</t>
  </si>
  <si>
    <t>76 XIII – Registro até R$ 261.523,68 - Desenquadramento do PMCMV (art. 1.067, §4º, CNPFE-CGJGO)</t>
  </si>
  <si>
    <t>76 XIV – Registro até R$ 392.285,51 - Desenquadramento do PMCMV (art. 1.067, §4º, CNPFE-CGJGO)</t>
  </si>
  <si>
    <t>76 XV – Registro até R$ 523.047,35 - Desenquadramento do PMCMV (art. 1.067, §4º, CNPFE-CGJGO)</t>
  </si>
  <si>
    <t>76 XVI – Registro até R$ 784.571,03 - Desenquadramento do PMCMV (art. 1.067, §4º, CNPFE-CGJGO)</t>
  </si>
  <si>
    <t>76 XVII – Registro até R$ 1.176.856,54 - Desenquadramento do PMCMV (art. 1.067, §4º, CNPFE-CGJGO)</t>
  </si>
  <si>
    <t>76 XVIII – Registro até R$ 1.569.142,07 - Desenquadramento do PMCMV (art. 1.067, §4º, CNPFE-CGJGO)</t>
  </si>
  <si>
    <t>76 XIX – Registro acima de R$ 1.569.142,07 - Desenquadramento do PMCMV (art. 1.067, §4º, CNPFE-CGJGO)</t>
  </si>
  <si>
    <t>77 I A - Processamento de registro de loteamento rural ou urbano, além das despesas com publicação de edital pela imprensa - Desenquadramento do PMCMV (art. 1.067, §4º, CNPFE-CGJGO)</t>
  </si>
  <si>
    <t>77 I B - Registro de loteamento rural ou urbano, por lote ou gleba constante do memorial objeto do registro - Desenquadramento do PMCMV (art. 1.067, §4º, CNPFE-CGJGO)</t>
  </si>
  <si>
    <t>77 II B - Registro de incorporação imobiliária, instituição ou especificação de condomínio, por unidade autônoma constante da especificação - Desenquadramento do PMCMV (art. 1.067, §4º, CNPFE-CGJGO)</t>
  </si>
  <si>
    <t>77 II a1 - Pelo processamento de todos os seus atos, sobre o valor da obra até R$ 653,80 - Desenquadramento do PMCMV (art. 1.067, §4º, CNPFE-CGJGO)</t>
  </si>
  <si>
    <t>77 II a2 - Pelo processamento de todos os seus atos, sobre o valor da obra até R$ 1.307,62 - Desenquadramento do PMCMV (art. 1.067, §4º, CNPFE-CGJGO)</t>
  </si>
  <si>
    <t>77 II a3 - Pelo processamento de todos os seus atos, sobre o valor da obra até R$ 2.615,24 - Desenquadramento do PMCMV (art. 1.067, §4º, CNPFE-CGJGO)</t>
  </si>
  <si>
    <t>77 II a4 - Pelo processamento de todos os seus atos, sobre o valor da obra até R$ 5.230,47 - Desenquadramento do PMCMV (art. 1.067, §4º, CNPFE-CGJGO)</t>
  </si>
  <si>
    <t>77 II a5 - Pelo processamento de todos os seus atos, sobre o valor da obra até R$ 10.460,94 - Desenquadramento do PMCMV (art. 1.067, §4º, CNPFE-CGJGO)</t>
  </si>
  <si>
    <t>77 II a6 - Pelo processamento de todos os seus atos, sobre o valor da obra até R$ 15.691,43 - Desenquadramento do PMCMV (art. 1.067, §4º, CNPFE-CGJGO)</t>
  </si>
  <si>
    <t>77 II a7 - Pelo processamento de todos os seus atos, sobre o valor da obra até R$ 26.152,37 - Desenquadramento do PMCMV (art. 1.067, §4º, CNPFE-CGJGO)</t>
  </si>
  <si>
    <t>77 II a8 - Pelo processamento de todos os seus atos, sobre o valor da obra até R$ 39.228,54 - Desenquadramento do PMCMV (art. 1.067, §4º, CNPFE-CGJGO)</t>
  </si>
  <si>
    <t>77 II a9 - Pelo processamento de todos os seus atos, sobre o valor da obra até R$ 52.304,74 - Desenquadramento do PMCMV (art. 1.067, §4º, CNPFE-CGJGO)</t>
  </si>
  <si>
    <t>77 II a10 - Pelo processamento de todos os seus atos, sobre o valor da obra até R$ 65.380,92 - Desenquadramento do PMCMV (art. 1.067, §4º, CNPFE-CGJGO)</t>
  </si>
  <si>
    <t>77 II a11 - Pelo processamento de todos os seus atos, sobre o valor da obra até R$ 104.609,47 - Desenquadramento do PMCMV (art. 1.067, §4º, CNPFE-CGJGO)</t>
  </si>
  <si>
    <t>77 II a12 - Pelo processamento de todos os seus atos, sobre o valor da obra até R$ 156.914,21 - Desenquadramento do PMCMV (art. 1.067, §4º, CNPFE-CGJGO)</t>
  </si>
  <si>
    <t>77 II a13 - Pelo processamento de todos os seus atos, sobre o valor da obra até R$ 261.523,68 - Desenquadramento do PMCMV (art. 1.067, §4º, CNPFE-CGJGO)</t>
  </si>
  <si>
    <t>77 II a14 - Pelo processamento de todos os seus atos, sobre o valor da obra até R$ 392.285,51 - Desenquadramento do PMCMV (art. 1.067, §4º, CNPFE-CGJGO)</t>
  </si>
  <si>
    <t>77 II a15 - Pelo processamento de todos os seus atos, sobre o valor da obra até R$ 523.047,35 - Desenquadramento do PMCMV (art. 1.067, §4º, CNPFE-CGJGO)</t>
  </si>
  <si>
    <t>77 II a16 - Pelo processamento de todos os seus atos, sobre o valor da obra até R$ 784.571,03 - Desenquadramento do PMCMV (art. 1.067, §4º, CNPFE-CGJGO)</t>
  </si>
  <si>
    <t>77 II a17 - Pelo processamento de todos os seus atos, sobre o valor da obra até R$ 1.176.856,54 - Desenquadramento do PMCMV (art. 1.067, §4º, CNPFE-CGJGO)</t>
  </si>
  <si>
    <t>77 II a18 - Pelo processamento de todos os seus atos, sobre o valor da obra até R$ 1.569.142,07 - Desenquadramento do PMCMV (art. 1.067, §4º, CNPFE-CGJGO)</t>
  </si>
  <si>
    <t>77 II a19 - Pelo processamento de todos os seus atos, sobre o valor da obra acima de R$ 1.569.142,07 - Desenquadramento do PMCMV (art. 1.067, §4º, CNPFE-CGJGO)</t>
  </si>
  <si>
    <t>77 III a - Convenção de Condomínio de edifício até 10 unidades - Desenquadramento do PMCMV (art. 1.067, §4º, CNPFE-CGJGO)</t>
  </si>
  <si>
    <t>77 III b - Convenção de Condomínio por unidade que exceder a 10 - Desenquadramento do PMCMV (art. 1.067, §4º, CNPFE-CGJGO)</t>
  </si>
  <si>
    <t>78 II – Averbação sem valor - Desenquadramento do PMCMV (art. 1.067, §4º, CNPFE-CGJGO)</t>
  </si>
  <si>
    <t>78 I a – Averbação até R$ 653,80 - Desenquadramento do PMCMV (art. 1.067, §4º, CNPFE-CGJGO)</t>
  </si>
  <si>
    <t>78 I b – Averbação até R$ 1.307,62 - Desenquadramento do PMCMV (art. 1.067, §4º, CNPFE-CGJGO)</t>
  </si>
  <si>
    <t>78 I c – Averbação até R$ 2.615,24 - Desenquadramento do PMCMV (art. 1.067, §4º, CNPFE-CGJGO)</t>
  </si>
  <si>
    <t>78 I d – Averbação até R$ 5.230,47 - Desenquadramento do PMCMV (art. 1.067, §4º, CNPFE-CGJGO)</t>
  </si>
  <si>
    <t>78 I e – Averbação até R$ 10.460,94 - Desenquadramento do PMCMV (art. 1.067, §4º, CNPFE-CGJGO)</t>
  </si>
  <si>
    <t>78 I f – Averbação até R$ 15.691,43 - Desenquadramento do PMCMV (art. 1.067, §4º, CNPFE-CGJGO)</t>
  </si>
  <si>
    <t>78 I g – Averbação até R$ 26.152,37 - Desenquadramento do PMCMV (art. 1.067, §4º, CNPFE-CGJGO)</t>
  </si>
  <si>
    <t>78 I h – Averbação até R$ 39.228,54 - Desenquadramento do PMCMV (art. 1.067, §4º, CNPFE-CGJGO)</t>
  </si>
  <si>
    <t>78 I i – Averbação até R$ 52.304,74 - Desenquadramento do PMCMV (art. 1.067, §4º, CNPFE-CGJGO)</t>
  </si>
  <si>
    <t>78 I j – Averbação até R$ 65.380,92 - Desenquadramento do PMCMV (art. 1.067, §4º, CNPFE-CGJGO)</t>
  </si>
  <si>
    <t>78 I k – Averbação até R$ 104.609,47 - Desenquadramento do PMCMV (art. 1.067, §4º, CNPFE-CGJGO)</t>
  </si>
  <si>
    <t>78 I l – Averbação até R$ 156.914,21 - Desenquadramento do PMCMV (art. 1.067, §4º, CNPFE-CGJGO)</t>
  </si>
  <si>
    <t>78 I m – Averbação até R$ 261.523,68 - Desenquadramento do PMCMV (art. 1.067, §4º, CNPFE-CGJGO)</t>
  </si>
  <si>
    <t>78 I n – Averbação até R$ 392.285,51 - Desenquadramento do PMCMV (art. 1.067, §4º, CNPFE-CGJGO)</t>
  </si>
  <si>
    <t>78 I o – Averbação até R$ 523.047,35 - Desenquadramento do PMCMV (art. 1.067, §4º, CNPFE-CGJGO)</t>
  </si>
  <si>
    <t>78 I p – Averbação até R$ 784.571,03 - Desenquadramento do PMCMV (art. 1.067, §4º, CNPFE-CGJGO)</t>
  </si>
  <si>
    <t>78 I q – Averbação até R$ 1.176.856,54 - Desenquadramento do PMCMV (art. 1.067, §4º, CNPFE-CGJGO)</t>
  </si>
  <si>
    <t>78 I r – Averbação até R$ 1.569.142,07 - Desenquadramento do PMCMV (art. 1.067, §4º, CNPFE-CGJGO)</t>
  </si>
  <si>
    <t>78 I s – Averbação acima de R$ 1.569.142,07 - Desenquadramento do PMCMV (art. 1.067, §4º, CNPFE-CGJGO)</t>
  </si>
  <si>
    <t>80 I - Certidão de inteiro teor da matrícula - Desenquadramento do PMCMV (art. 1.067, §4º, CNPFE-CGJGO)</t>
  </si>
  <si>
    <t>80 II a - Certidão de inteiro teor da matrícula, quando possuir mais de um ato, por ato - Desenquadramento do PMCMV (art. 1.067, §4º, CNPFE-CGJGO)</t>
  </si>
  <si>
    <t>80 II b - Selo de Complemento ao limite máximo da Certidão de inteiro teor - Desenquadramento do PMCMV (art. 1.067, §4º, CNPFE-CGJGO)</t>
  </si>
  <si>
    <t>80 III - Certidão em resumo da matrícula - Desenquadramento do PMCMV (art. 1.067, §4º, CNPFE-CGJGO)</t>
  </si>
  <si>
    <t>80 IV - Certidão em relatório - Desenquadramento do PMCMV (art. 1.067, §4º, CNPFE-CGJGO)</t>
  </si>
  <si>
    <t>80 V - Certidão quando a parte indicar quesitos, por quesito - Desenquadramento do PMCMV (art. 1.067, §4º, CNPFE-CGJGO)</t>
  </si>
  <si>
    <t>80 V b - Selo de Complemento ao limite máximo da Certidão em relatório - Desenquadramento do PMCMV (art. 1.067, §4º, CNPFE-CGJGO)</t>
  </si>
  <si>
    <t>80 VI - Certidão de transcrição ou inscrição - Desenquadramento do PMCMV (art. 1.067, §4º, CNPFE-CGJGO)</t>
  </si>
  <si>
    <t>80 VII - Certidão negativa de imóvel, por pessoa - Desenquadramento do PMCMV (art. 1.067, §4º, CNPFE-CGJGO)</t>
  </si>
  <si>
    <t>80 VIII - Certidão negativa de registro, por imóvel - Desenquadramento do PMCMV (art. 1.067, §4º, CNPFE-CGJGO)</t>
  </si>
  <si>
    <t>80 IX - Busca em livros e ou arquivos, por imóvel - Desenquadramento do PMCMV (art. 1.067, §4º, CNPFE-CGJGO)</t>
  </si>
  <si>
    <t>80 XI – Certidão de ônus e ações – Desenquadramento do PMCMV (art. 1.067, §4º, CNPFE-CGJGO)</t>
  </si>
  <si>
    <t>COMBINAÇÕES OBRIGATÓRIAS DE REGISTRO DE IMÓVEIS - AGRUPAMENTO DE PRENOTAÇÃO PARA DESAPROPRIAÇÃO DE EMPRESA PÚBLICA E SOCIEDADE DE ECONOMIA MISTA (Isenção Taxa Judiciária Lei nº 11.651/91)</t>
  </si>
  <si>
    <t>74 – Prenotação (Isenção Taxa Judiciária Lei 11.651/91 (art. 116, I, "g") - Desapropriação Empresas Públicas e Sociedades de Economia Mista)</t>
  </si>
  <si>
    <t>Selos do Agrupamento de Registro Comum</t>
  </si>
  <si>
    <t>80 I - Certidão de inteiro teor da matrícula (Isenção Taxa Judiciária Lei 11.651/91 (art. 116, I, "g") - Desapropriação Empresas Públicas e Sociedades de Economia Mista)</t>
  </si>
  <si>
    <t>80 II a - Certidão de inteiro teor da matrícula, quando possuir mais de um ato, por ato (Isenção Taxa Judiciária Lei 11.651/91 (art. 116, I, "g") - Desapropriação Empresas Públicas e Sociedades de Economia Mista)</t>
  </si>
  <si>
    <t>80 II b - Selo de Complemento ao limite máximo da Certidão de inteiro teor (Isenção Taxa Judiciária Lei 11.651/91 (art. 116, I, "g") - Desapropriação Empresas Públicas e Sociedades de Economia Mista)</t>
  </si>
  <si>
    <t>80 III - Certidão em resumo da matrícula (Isenção Taxa Judiciária Lei 11.651/91 (art. 116, I, "g") - Desapropriação Empresas Públicas e Sociedades de Economia Mista)</t>
  </si>
  <si>
    <t>80 IV - Certidão em relatório (Isenção Taxa Judiciária Lei 11.651/91 (art. 116, I, "g") - Desapropriação Empresas Públicas e Sociedades de Economia Mista)</t>
  </si>
  <si>
    <t>80 V a - Certidão quando a parte indicar quesitos, por quesito (Isenção Taxa Judiciária Lei 11.651/91 (art. 116, I, "g") - Desapropriação Empresas Públicas e Sociedades de Economia Mista)</t>
  </si>
  <si>
    <t>80 V b - Selo de Complemento ao limite máximo da Certidão em relatório (Isenção Taxa Judiciária Lei 11.651/91 (art. 116, I, "g") - Desapropriação Empresas Públicas e Sociedades de Economia Mista)</t>
  </si>
  <si>
    <t>80 VI - Certidão de transcrição ou inscrição (Isenção Taxa Judiciária Lei 11.651/91 (art. 116, I, "g") - Desapropriação Empresas Públicas e Sociedades de Economia Mista)</t>
  </si>
  <si>
    <t>80 VII - Certidão negativa de imóvel, por pessoa (Isenção Taxa Judiciária Lei 11.651/91 (art. 116, I, "g") - Desapropriação Empresas Públicas e Sociedades de Economia Mista)</t>
  </si>
  <si>
    <t>80 VIII - Certidão negativa de registro, por imóvel (Isenção Taxa Judiciária Lei 11.651/91 (art. 116, I, "g") - Desapropriação Empresas Públicas e Sociedades de Economia Mista)</t>
  </si>
  <si>
    <t>80 XI – Certidão de ônus e ações (Isenção Taxa Judiciária Lei 11.651/91 (art. 116, I, "g") - Desapropriação Empresas Públicas e Sociedades de Economia Mista)</t>
  </si>
  <si>
    <t>Selos Pagamento Posterior/Diferido/Cancelamento de Averbação de Indisponibilidade de Bens CNIB (CENTRAL NACIONAL DE INDISPONIBILIDADE DE BENS)</t>
  </si>
  <si>
    <t>COMBINAÇÕES OBRIGATÓRIAS DE REGISTRO DE IMÓVEIS - AGRUPAMENTO DE PRENOTAÇÃO PARA ORDEM CNIB (CENTRAL NACIONAL DE INDISPONIBILIDADE DE BENS): PAGAMENTO POSTERIOR/ PAGAMENTO DIFERIDO/ PAGAMENTO DO CANCELAMENTO</t>
  </si>
  <si>
    <t>Selos Pagamento Posterior (para recepção inicial da ordem de indisponibilidade)</t>
  </si>
  <si>
    <t>74 – Prenotação - (Ordem Judicial CNIB) - Pagamento Posterior (SELO SUPER PAI)</t>
  </si>
  <si>
    <t>78 II - Averbação sem valor - (Ordem Judicial CNIB) - Pagamento Posterior (SELO FILHO)</t>
  </si>
  <si>
    <t>80 IX - Busca em livros e ou arquivos, por imóvel - (Ordem Judicial CNIB) - Pagamento Posterior (SELO FILHO)</t>
  </si>
  <si>
    <t>Selos Pagamento Diferido (para pagamento das custas da recepção inicial da ordem de indisponibilidade)</t>
  </si>
  <si>
    <t>74 – Prenotação - (Ordem Judicial CNIB) - Pagamento Diferido (SELO FILHO)</t>
  </si>
  <si>
    <t>78 II - Averbação sem valor - (Ordem Judicial CNIB) - Pagamento Diferido (SELO FILHO)</t>
  </si>
  <si>
    <t>80 IX - Busca em livros e ou arquivos, por imóvel - (Ordem Judicial CNIB) - Pagamento Diferido (SELO FILHO)</t>
  </si>
  <si>
    <t>Selos Pagamento das Custas do Cancelamento da Ordem de Indisponibilidade</t>
  </si>
  <si>
    <t>74 – Prenotação - (Cancelamento da Ordem Judicial CNIB) (SELO FILHO)</t>
  </si>
  <si>
    <t>78 II - Averbação sem valor - (Cancelamento da Ordem Judicial CNIB) (SELO FILHO)</t>
  </si>
  <si>
    <t>81 IX - Busca em livros e ou arquivos, por imóvel - (Cancelamento da Ordem Judicial CNIB) (SELO FILHO)</t>
  </si>
  <si>
    <t>ATOS QUE INDEPENDEM DE AGRUPAMENTO</t>
  </si>
  <si>
    <t>Codificação Legal/ Nome Atualizado (2025)</t>
  </si>
  <si>
    <t>100 - Cópia reprográfica, por página (Registro de Imóveis)</t>
  </si>
  <si>
    <t>Tabela XIV - Atos Gratuitos de Registros de Imóveis</t>
  </si>
  <si>
    <t>Apostilamento da Convenção de Haia (Atribuição Registro de Imóveis)</t>
  </si>
  <si>
    <t>TABELA XVI - ATOS DOS OFICIAIS DE REGISTRO CIVIL DAS PESSOAS JURÍDICAS, DE TÍTULOS E DOCUMENTOS</t>
  </si>
  <si>
    <t>81 b - Expedição de Edital no Registro de Títulos e Documentos, além do custo da publicação, para cumprimento de lei ou determinação judicial</t>
  </si>
  <si>
    <t>84 A I- Registro completo, com anotações e remissões de título, contrato ou outro documento, transladação na íntegra ou  extrato, incluindo o fornecimento de uma certidão, eletrônico ou não, sobre o valor de até R$ 653,80</t>
  </si>
  <si>
    <t>84 A II- Registro completo, com anotações e remissões de título, contrato ou outro documento, transladação na íntegra ou  extrato, incluindo o fornecimento de uma certidão, eletrônico ou não, sobre o valor de até R$ 1.307,62</t>
  </si>
  <si>
    <t>84 A III- Registro completo, com anotações e remissões de título, contrato ou outro documento, transladação na íntegra ou  extrato, incluindo o fornecimento de uma certidão, eletrônico ou não, sobre o valor de até R$ 2.615,24</t>
  </si>
  <si>
    <t>84 A IV- Registro completo, com anotações e remissões de título, contrato ou outro documento, transladação na íntegra ou  extrato, incluindo o fornecimento de uma certidão, eletrônico ou não, sobre o valor de até R$ 5.230,47</t>
  </si>
  <si>
    <t>84 A V- Registro completo, com anotações e remissões de título, contrato ou outro documento, transladação na íntegra ou  extrato, incluindo o fornecimento de uma certidão, eletrônico ou não, sobre o valor de até R$ 10.460,94</t>
  </si>
  <si>
    <t>84 A VI- Registro completo, com anotações e remissões de título, contrato ou outro documento, transladação na íntegra ou  extrato, incluindo o fornecimento de uma certidão, eletrônico ou não, sobre o valor de até R$ 15.691,43</t>
  </si>
  <si>
    <t>84 A VII- Registro completo, com anotações e remissões de título, contrato ou outro documento, transladação na íntegra ou  extrato, incluindo o fornecimento de uma certidão, eletrônico ou não, sobre o valor de até R$ 26.152,37</t>
  </si>
  <si>
    <t>84 A VIII- Registro completo, com anotações e remissões de título, contrato ou outro documento, transladação na íntegra ou  extrato, incluindo o fornecimento de uma certidão, eletrônico ou não, sobre o valor de até R$ 39.228,54</t>
  </si>
  <si>
    <t>84 A IX- Registro completo, com anotações e remissões de título, contrato ou outro documento, transladação na íntegra ou  extrato, incluindo o fornecimento de uma certidão, eletrônico ou não, sobre o valor de até R$ 52.304,74</t>
  </si>
  <si>
    <t>84 A X- Registro completo, com anotações e remissões de título, contrato ou outro documento, transladação na íntegra ou  extrato, incluindo o fornecimento de uma certidão, eletrônico ou não, sobre o valor de até R$ 65.380,92</t>
  </si>
  <si>
    <t>84 A XI- Registro completo, com anotações e remissões de título, contrato ou outro documento, transladação na íntegra ou  extrato, incluindo o fornecimento de uma certidão, eletrônico ou não, sobre o valor de até R$ 104.609,47</t>
  </si>
  <si>
    <t>84 A XII- Registro completo, com anotações e remissões de título, contrato ou outro documento, transladação na íntegra ou  extrato, incluindo o fornecimento de uma certidão, eletrônico ou não, sobre o valor de até R$ 156.914,21</t>
  </si>
  <si>
    <t>84 A XIII- Registro completo, com anotações e remissões de título, contrato ou outro documento, transladação na íntegra ou  extrato, incluindo o fornecimento de uma certidão, eletrônico ou não, sobre o valor de até R$ 261.523,68</t>
  </si>
  <si>
    <t>84 A XIV- Registro completo, com anotações e remissões de título, contrato ou outro documento, transladação na íntegra ou  extrato, incluindo o fornecimento de uma certidão, eletrônico ou não, sobre o valor acima de R$ 261.523,68</t>
  </si>
  <si>
    <t>84 B I - Registro completo, com anotações e remissões de título, contrato ou outro documento sem valor econômico, transladação na íntegra ou pro extrato, incluindo o fornecimento de uma certidão, sobre o valor declarado, eletrônico ou não, de uma página</t>
  </si>
  <si>
    <t>84 B II - Registro completo, com anotações e remissões de título, contrato ou outro documento sem valor econômico, transladação na íntegra ou pro extrato, incluindo o fornecimento de uma certidão, sobre o valor declarado, por página que acrescer</t>
  </si>
  <si>
    <t>84 C I a - Registro completo, com anotações e remissões de contrato, estatuto ou qualquer outro ato constitutivo de sociedade civil, associação ou fundação, com capital declarado e fim lucrativo, sobre o valor de até R$ 653,80</t>
  </si>
  <si>
    <t>84 C I b - Registro completo, com anotações e remissões de contrato, estatuto ou qualquer outro ato constitutivo de sociedade civil, associação ou fundação, com capital declarado e fim lucrativo, sobre o valor de até R$ 1.307,62</t>
  </si>
  <si>
    <t>84 C I c - Registro completo, com anotações e remissões de contrato, estatuto ou qualquer outro ato constitutivo de sociedade civil, associação ou fundação, com capital declarado e fim lucrativo, sobre o valor de até R$ 2.615,24</t>
  </si>
  <si>
    <t>84 C I d - Registro completo, com anotações e remissões de contrato, estatuto ou qualquer outro ato constitutivo de sociedade civil, associação ou fundação, com capital declarado e fim lucrativo, sobre o valor de até R$ 5.230,47</t>
  </si>
  <si>
    <t>84 C I e - Registro completo, com anotações e remissões de contrato, estatuto ou qualquer outro ato constitutivo de sociedade civil, associação ou fundação, com capital declarado e fim lucrativo, sobre o valor de até R$ 10.460,94</t>
  </si>
  <si>
    <t>84 C I f - Registro completo, com anotações e remissões de contrato, estatuto ou qualquer outro ato constitutivo de sociedade civil, associação ou fundação, com capital declarado e fim lucrativo, sobre o valor de até R$ 15.691,43</t>
  </si>
  <si>
    <t>84 C I g - Registro completo, com anotações e remissões de contrato, estatuto ou qualquer outro ato constitutivo de sociedade civil, associação ou fundação, com capital declarado e fim lucrativo, sobre o valor de até R$ 26.152,37</t>
  </si>
  <si>
    <t>84 C I h - Registro completo, com anotações e remissões de contrato, estatuto ou qualquer outro ato constitutivo de sociedade civil, associação ou fundação, com capital declarado e fim lucrativo, sobre o valor de até R$ 39.228,54</t>
  </si>
  <si>
    <t>84 C I i - Registro completo, com anotações e remissões de contrato, estatuto ou qualquer outro ato constitutivo de sociedade civil, associação ou fundação, com capital declarado e fim lucrativo, sobre o valor de até R$ 52.304,74</t>
  </si>
  <si>
    <t>84 C I j - Registro completo, com anotações e remissões de contrato, estatuto ou qualquer outro ato constitutivo de sociedade civil, associação ou fundação, com capital declarado e fim lucrativo, sobre o valor de até R$ 65.380,92</t>
  </si>
  <si>
    <t>84 C I k - Registro completo, com anotações e remissões de contrato, estatuto ou qualquer outro ato constitutivo de sociedade civil, associação ou fundação, com capital declarado e fim lucrativo, sobre o valor de até R$ 104.609,47</t>
  </si>
  <si>
    <t>84 C I l - Registro completo, com anotações e remissões de contrato, estatuto ou qualquer outro ato constitutivo de sociedade civil, associação ou fundação, com capital declarado e fim lucrativo, sobre o valor de até R$ 156.914,21</t>
  </si>
  <si>
    <t>84 C I m - Registro completo, com anotações e remissões de contrato, estatuto ou qualquer outro ato constitutivo de sociedade civil, associação ou fundação, com capital declarado e fim lucrativo, sobre o valor de até R$ 261.523,68</t>
  </si>
  <si>
    <t>84 C I n - Registro completo, com anotações e remissões de contrato, estatuto ou qualquer outro ato constitutivo de sociedade civil, associação ou fundação, com capital declarado e fim lucrativo, sobre o valor acima de R$ 261.523,68</t>
  </si>
  <si>
    <t>84 C II a - Registro completo, com anotações e remissões de contrato, estatuto ou qualquer outro ato constitutivo de sociedade civil, associação ou fundação, sem capital declarado ou sem fim lucrativo, de uma página</t>
  </si>
  <si>
    <t>84 C II b - Registro completo, com anotações e remissões de contrato, estatuto ou qualquer outro ato constitutivo de sociedade civil, associação ou fundação, sem capital declarado ou sem fim lucrativo, por página que acrescer</t>
  </si>
  <si>
    <t>85 - Registro de jornal ou outro periódico e de oficina impressora, pelo processamento e pela matrícula</t>
  </si>
  <si>
    <t>86 I a - Notificação de até três páginas, incluindo registro, condução, averbação e o fornecimento de uma certidão em Goiânia, Anápolis e Aparecida de Goiânia, na zona urbana ou suburbana</t>
  </si>
  <si>
    <t>86 I b - Notificação de até três páginas, incluindo registro, condução, averbação e o fornecimento de uma certidão em Goiânia, Anápolis e Aparecida de Goiânia, na zona rural</t>
  </si>
  <si>
    <t>86 II a - Notificação de até três páginas, incluindo registro, condução, averbação e o fornecimento de uma certidão nos perímetros urbanos e suburbanos do distrito judiciário sede das demais comarcas</t>
  </si>
  <si>
    <t>86 II b - Notificação de até três páginas, incluindo registro, condução, averbação e o fornecimento de uma certidão na zona ruraldo distrito judiciário da sede das demais comarcas</t>
  </si>
  <si>
    <t>86 II b - 1ª Nota - Valor por quilômetro percorrido de ida e volta</t>
  </si>
  <si>
    <t>3045/3047</t>
  </si>
  <si>
    <t>86 III - Notificação de até três páginas, incluindo registro, condução, averbação e o fornecimento de uma certidão em zona urbana ou suburbana ou rural de distrito judiciário não sede da comarca</t>
  </si>
  <si>
    <t>86 - 2a nota - Por página que acrescer a três</t>
  </si>
  <si>
    <t>3042/3043/ 3044/3045/ 3047</t>
  </si>
  <si>
    <t>87 I a - Averbação de documento para integrar, modificar ou cancelar registro, incluindo uma certidão, com valor declarado até R$ 653,80</t>
  </si>
  <si>
    <t>87 I b - Averbação de documento para integrar, modificar ou cancelar registro, incluindo uma certidão, com valor declarado até R$ 1.307,62</t>
  </si>
  <si>
    <t>87 I c - Averbação de documento para integrar, modificar ou cancelar registro, incluindo uma certidão, com valor declarado até R$ 2.615,24</t>
  </si>
  <si>
    <t>87 I d - Averbação de documento para integrar, modificar ou cancelar registro, incluindo uma certidão, com valor declarado até R$ 5.230,47</t>
  </si>
  <si>
    <t>87 I e - Averbação de documento para integrar, modificar ou cancelar registro, incluindo uma certidão, com valor declarado até R$ 10.460,94</t>
  </si>
  <si>
    <t>87 I f - Averbação de documento para integrar, modificar ou cancelar registro, incluindo uma certidão, com valor declarado até R$ 15.691,43</t>
  </si>
  <si>
    <t>87 I g - Averbação de documento para integrar, modificar ou cancelar registro, incluindo uma certidão, com valor declarado até R$ 26.152,37</t>
  </si>
  <si>
    <t>87 I h - Averbação de documento para integrar, modificar ou cancelar registro, incluindo uma certidão, com valor declarado até R$ 39.228,54</t>
  </si>
  <si>
    <t>87 I i - Averbação de documento para integrar, modificar ou cancelar registro, incluindo uma certidão, com valor declarado até R$ 52.304,74</t>
  </si>
  <si>
    <t>87 I j - Averbação de documento para integrar, modificar ou cancelar registro, incluindo uma certidão, com valor declarado até R$ 65.380,92</t>
  </si>
  <si>
    <t>87 I k - Averbação de documento para integrar, modificar ou cancelar registro, incluindo uma certidão, com valor declarado até R$ 104.609,47</t>
  </si>
  <si>
    <t>87 I l - Averbação de documento para integrar, modificar ou cancelar registro, incluindo uma certidão, com valor declarado até R$ 156.914,21</t>
  </si>
  <si>
    <t>87 I m - Averbação de documento para integrar, modificar ou cancelar registro, incluindo uma certidão, com valor declarado até R$ 261.523,68</t>
  </si>
  <si>
    <t>87 I n - Averbação de documento para integrar, modificar ou cancelar registro, incluindo uma certidão, com valor declarado acima de R$ 261.523,68</t>
  </si>
  <si>
    <t>87 II - Averbação de documento para integrar, modificar ou cancelar registro, por documento, eletrônico ou não, incluindo uma certidão, sem valor declarado</t>
  </si>
  <si>
    <t>87 III - Averbação relativa a notificação extrajudicial</t>
  </si>
  <si>
    <t>87 IV - Averbação de alteração contratual ou estatutária</t>
  </si>
  <si>
    <t>87 V - Averbação de atas e documentos que não impliquem alteração de ato constitutivo de pessoa jurídica</t>
  </si>
  <si>
    <t>88 - Autenticação de livros contábeis obrigatórios das sociedades civis, por livro</t>
  </si>
  <si>
    <t>89 I - Autenticação de microfilme ou disco ótico (CDRom)</t>
  </si>
  <si>
    <t>89 II - Cópia extraída de microfilme ou CDRom legalizado, por página ou fotograma</t>
  </si>
  <si>
    <t>91 - Autenticação de cópia extraída a partir de meio eletrônico ou digital</t>
  </si>
  <si>
    <t>90 - Certificação de Site Seguro</t>
  </si>
  <si>
    <t>92 - Busca em livros ou arquivos</t>
  </si>
  <si>
    <t>Tabela XVI - 9a nota - Certidão por meio eletrônico</t>
  </si>
  <si>
    <t>98 - Certidões ou traslados (Registro Civil das Pessoas Jurídicas, de Títulos e Documentos)</t>
  </si>
  <si>
    <t>99 - Certidão ou traslado, por página que acresce (Registro Civil das Pessoas Jurídicas, de Títulos e Documentos)</t>
  </si>
  <si>
    <t>Tabela XVIII - 1a nota - certidão negativa, por pessoa que acrescer (Registro Civil das Pessoas Jurídicas, de Títulos e Documentos)</t>
  </si>
  <si>
    <t>100 - Cópia reprográfica, por página (Registro Civil das Pessoas Jurídicas, de Títulos e Documentos)</t>
  </si>
  <si>
    <t>Tabela XVI - Atos Gratuitos de Registro Civil de Pessoas Jurídicas, de Títulos e Documentos</t>
  </si>
  <si>
    <t>Apostilamento da Convenção de Haia (Atribuição Registro Civil das Pessoas Jurídicas, de Título e Documentos)</t>
  </si>
  <si>
    <t>TABELA XVII - ATOS DOS TABELIÃES DE PROTESTOS DE TÍTULOS</t>
  </si>
  <si>
    <t>COMBINAÇÕES OBRIGATÓRIAS DE PROTESTO DE TÍTULO - AGRUPAMENTO DE PROTESTOS COMUNS</t>
  </si>
  <si>
    <t>Apontamentos – Protocolização de títulos e outros documentos de dívidas para protestos</t>
  </si>
  <si>
    <t>93 I - Protesto completo de título de crédito, compreendendo apontamento, instrumento e seu registro, sobre o valor de até R$ 65,38</t>
  </si>
  <si>
    <t>93 II - Protesto completo de título de crédito, compreendendo apontamento, instrumento e seu registro, sobre o valor de até R$ 130,76</t>
  </si>
  <si>
    <t>93 III - Protesto completo de título de crédito, compreendendo apontamento, instrumento e seu registro, sobre o valor de até R$ 261,52</t>
  </si>
  <si>
    <t>93 IV - Protesto completo de título de crédito, compreendendo apontamento, instrumento e seu registro, sobre o valor de até R$ 392,29</t>
  </si>
  <si>
    <t>93 V - Protesto completo de título de crédito, compreendendo apontamento, instrumento e seu registro, sobre o valor de até R$ 523,05</t>
  </si>
  <si>
    <t>93 VI - Protesto completo de título de crédito, compreendendo apontamento, instrumento e seu registro, sobre o valor de até R$ 653,80</t>
  </si>
  <si>
    <t>93 VII - Protesto completo de título de crédito, compreendendo apontamento, instrumento e seu registro, sobre o valor de até R$ 1.307,62</t>
  </si>
  <si>
    <t>93 VIII - Protesto completo de título de crédito, compreendendo apontamento, instrumento e seu registro, sobre o valor de até R$ 2.615,24</t>
  </si>
  <si>
    <t>93 IX - Protesto completo de título de crédito, compreendendo apontamento, instrumento e seu registro, sobre o valor de até R$ 6.538,10</t>
  </si>
  <si>
    <t>93 X - Protesto completo de título de crédito, compreendendo apontamento, instrumento e seu registro, sobre o valor de até R$ 13.076,18</t>
  </si>
  <si>
    <t>93 XI - Protesto completo de título de crédito, compreendendo apontamento, instrumento e seu registro, sobre o valor de até R$ 26.152,37</t>
  </si>
  <si>
    <t>93 XII - Protesto completo de título de crédito, compreendendo apontamento, instrumento e seu registro, sobre o valor acima de R$ 26.152,37</t>
  </si>
  <si>
    <t>94 - Intimação, por pessoa, exceto quando os intimados tiverem o mesmo endereço</t>
  </si>
  <si>
    <t>95  -Averbação de documento que determine a alteração ou o cancelamento de protesto, de quitação ou de qualquer outro, com ou sem valor econômico</t>
  </si>
  <si>
    <t>97 I - Certidão diária em forma de relação (artigo 29, da Lei Federal nº 9.492/97)</t>
  </si>
  <si>
    <t>97 II - por nome de pessoa que, além do primeiro, constar da relação de protestos tirados e cancelados</t>
  </si>
  <si>
    <t>96 I - Liquidação de título ou desistência do protesto, antes da intimação, sobre o valor de até R$ 65,38</t>
  </si>
  <si>
    <t>96 II - Liquidação de título ou desistência do protesto, antes da intimação, sobre o valor de até R$ 130,76</t>
  </si>
  <si>
    <t>96 III - Liquidação de título ou desistência do protesto, antes da intimação, sobre o valor de até R$ 261,52</t>
  </si>
  <si>
    <t>96 IV - Liquidação de título ou desistência do protesto, antes da intimação, sobre o valor de até R$ 392,29</t>
  </si>
  <si>
    <t>96 V - Liquidação de título ou desistência do protesto, antes da intimação, sobre o valor de até R$ 523,05</t>
  </si>
  <si>
    <t>96 VI - Liquidação de título ou desistência do protesto, antes da intimação, sobre o valor de até R$ 653,80</t>
  </si>
  <si>
    <t>96 VII - Liquidação de título ou desistência do protesto, antes da intimação, sobre o valor de até R$ 1.307,62</t>
  </si>
  <si>
    <t>96 VIII - Liquidação de título ou desistência do protesto, antes da intimação, sobre o valor de até R$ 2.615,24</t>
  </si>
  <si>
    <t>96 IX - Liquidação de título ou desistência do protesto, antes da intimação, sobre o valor de até R$ 6.538,10</t>
  </si>
  <si>
    <t>96 X - Liquidação de título ou desistência do protesto, antes da intimação, sobre o valor de até R$ 13.076,18</t>
  </si>
  <si>
    <t>96 XI - Liquidação de título ou desistência do protesto, antes da intimação, sobre o valor de até R$ 26.152,37</t>
  </si>
  <si>
    <t>96 XII - Liquidação de título ou desistência do protesto, antes da intimação, sobre o valor acima de R$ 26.152,37</t>
  </si>
  <si>
    <t>98 - Certidões ou traslados (Protesto de Título)</t>
  </si>
  <si>
    <t>99 - Certidão ou traslado, por página que acresce (Protesto de Título)</t>
  </si>
  <si>
    <t>Tabela XVIII - 1a nota - certidão negativa, por pessoa que acrescer (Protesto de Título)</t>
  </si>
  <si>
    <t>100 - Cópia reprográfica, por página (Protesto de Título)</t>
  </si>
  <si>
    <t>101 - Informações verbais, quando o interessado dispensar a certidão (Protesto de Título)</t>
  </si>
  <si>
    <t>Tabela XVII - Atos Gratuitos de Protesto de Título</t>
  </si>
  <si>
    <t>Apostilamento da Convenção de Haia (Atribuição Protesto de Título)</t>
  </si>
  <si>
    <t>Intermediação Extrajudicial (art. 386, Código Nacional de Normas da Corregedoria Nacional de Justiça do CNJ - Foro Extrajudicial) CEJUSC</t>
  </si>
  <si>
    <t>Mediação e Conciliação Extrajudicial (art. 386, Código Nacional de Normas da Corregedoria Nacional de Justiça do CNJ - Foro Extrajudicial) CEJUSC</t>
  </si>
  <si>
    <t>COMBINAÇÕES OBRIGATÓRIAS DE PROTESTO DE TÍTULO - AGRUPAMENTO DE PROTESTOS COM PAGAMENTO POSTERIOR</t>
  </si>
  <si>
    <t>Apontamentos – Protocolização de títulos e outros documentos de dívidas para protestos (pagamento posterior)</t>
  </si>
  <si>
    <t>93 I - Protesto completo de título de crédito, compreendendo apontamento, instrumento e seu registro, sobre o valor de até R$ 65,38 (pagamento posterior)</t>
  </si>
  <si>
    <t>93 II - Protesto completo de título de crédito, compreendendo apontamento, instrumento e seu registro, sobre o valor de até R$ 130,76  (pagamento posterior)</t>
  </si>
  <si>
    <t>93 III - Protesto completo de título de crédito, compreendendo apontamento, instrumento e seu registro, sobre o valor de até R$ 261,52 (pagamento posterior)</t>
  </si>
  <si>
    <t>93 IV - Protesto completo de título de crédito, compreendendo apontamento, instrumento e seu registro, sobre o valor de até R$ 392,29 (pagamento posterior)</t>
  </si>
  <si>
    <t>93 V - Protesto completo de título de crédito, compreendendo apontamento, instrumento e seu registro, sobre o valor de até R$ 523,05 (pagamento posterior)</t>
  </si>
  <si>
    <t>93 VI - Protesto completo de título de crédito, compreendendo apontamento, instrumento e seu registro, sobre o valor de até R$ 653,80 (pagamento posterior)</t>
  </si>
  <si>
    <t>93 VII - Protesto completo de título de crédito, compreendendo apontamento, instrumento e seu registro, sobre o valor de até R$ 1.307,62 (pagamento posterior)</t>
  </si>
  <si>
    <t>93 VIII - Protesto completo de título de crédito, compreendendo apontamento, instrumento e seu registro, sobre o valor de até R$ 2.615,24 (pagamento posterior)</t>
  </si>
  <si>
    <t>93 IX - Protesto completo de título de crédito, compreendendo apontamento, instrumento e seu registro, sobre o valor de até R$ 6.538,10 (pagamento posterior)</t>
  </si>
  <si>
    <t>93 X - Protesto completo de título de crédito, compreendendo apontamento, instrumento e seu registro, sobre o valor de até R$ 13.076,18 (pagamento posterior)</t>
  </si>
  <si>
    <t>93 XI - Protesto completo de título de crédito, compreendendo apontamento, instrumento e seu registro, sobre o valor de até R$ 26.152,37 (pagamento posterior)</t>
  </si>
  <si>
    <t>93 XII - Protesto completo de título de crédito, compreendendo apontamento, instrumento e seu registro, sobre o valor acima de R$ 26.152,37 (pagamento posterior)</t>
  </si>
  <si>
    <t>94 - Intimação, por pessoa, exceto quando os intimados tiverem o mesmo endereço (pagamento posterior)</t>
  </si>
  <si>
    <t>95  -Averbação de documento que determine a alteração ou o cancelamento de protesto, de quitação ou de qualquer outro, com ou sem valor econômico (pagamento posterior)</t>
  </si>
  <si>
    <t>COMBINAÇÕES OBRIGATÓRIAS DE PROTESTO DE TÍTULO - AGRUPAMENTO DE PROTESTOS COM PAGAMENTO DIFERIDO COM ACRÉSCIMO DE 50%</t>
  </si>
  <si>
    <t>Apontamentos – Protocolização de títulos e outros documentos de dívidas para protestos (pagamento diferido com acréscimo de 50%)</t>
  </si>
  <si>
    <t>93 I - Protesto completo de título de crédito, compreendendo apontamento, instrumento e seu registro, sobre o valor de até R$ 65,38 (pagamento diferido com acréscimo de 50%)</t>
  </si>
  <si>
    <t>93 II - Protesto completo de título de crédito, compreendendo apontamento, instrumento e seu registro, sobre o valor de até R$ 130,76  (pagamento diferido com acréscimo de 50%)</t>
  </si>
  <si>
    <t>93 III - Protesto completo de título de crédito, compreendendo apontamento, instrumento e seu registro, sobre o valor de até R$ 261,52 (pagamento diferido com acréscimo de 50%)</t>
  </si>
  <si>
    <t>93 IV - Protesto completo de título de crédito, compreendendo apontamento, instrumento e seu registro, sobre o valor de até R$ 392,29 (pagamento diferido com acréscimo de 50%)</t>
  </si>
  <si>
    <t>93 V - Protesto completo de título de crédito, compreendendo apontamento, instrumento e seu registro, sobre o valor de até R$ 523,05 (pagamento diferido com acréscimo de 50%)</t>
  </si>
  <si>
    <t>93 VI - Protesto completo de título de crédito, compreendendo apontamento, instrumento e seu registro, sobre o valor de até R$ 653,80 (pagamento diferido com acréscimo de 50%)</t>
  </si>
  <si>
    <t>93 VII - Protesto completo de título de crédito, compreendendo apontamento, instrumento e seu registro, sobre o valor de até R$ 1.307,62 (pagamento diferido com acréscimo de 50%)</t>
  </si>
  <si>
    <t>93 VIII - Protesto completo de título de crédito, compreendendo apontamento, instrumento e seu registro, sobre o valor de até R$ 2.615,24 (pagamento diferido com acréscimo de 50%)</t>
  </si>
  <si>
    <t>93 IX - Protesto completo de título de crédito, compreendendo apontamento, instrumento e seu registro, sobre o valor de até R$ 6.538,10 (pagamento diferido com acréscimo de 50%)</t>
  </si>
  <si>
    <t>93 X - Protesto completo de título de crédito, compreendendo apontamento, instrumento e seu registro, sobre o valor de até R$ 13.076,18 (pagamento diferido com acréscimo de 50%)</t>
  </si>
  <si>
    <t>93 XI - Protesto completo de título de crédito, compreendendo apontamento, instrumento e seu registro, sobre o valor de até R$ 26.152,37 (pagamento diferido com acréscimo de 50%)</t>
  </si>
  <si>
    <t>93 XII - Protesto completo de título de crédito, compreendendo apontamento, instrumento e seu registro, sobre o valor acima de R$ 26.152,37 (pagamento diferido com acréscimo de 50%)</t>
  </si>
  <si>
    <t>94 - Intimação, por pessoa, exceto quando os intimados tiverem o mesmo endereço (pagamento diferido com acréscimo de 50%)</t>
  </si>
  <si>
    <t>95 -Averbação de documento que determine a alteração ou o cancelamento de protesto, de quitação ou de qualquer outro, com ou sem valor econômico (pagamento diferido com acréscimo de 50%)</t>
  </si>
  <si>
    <t>SELOS ISENÇÃO TAXA JUDICIÁRIA E FUNDOS - LEI COMPLEMENTAR Nº 123/2006 - MICROEMPRESA E EMPRESA DE PEQUENO PORTE</t>
  </si>
  <si>
    <t>AGRUPAMENTO PROTESTOS COMUNS</t>
  </si>
  <si>
    <t>(Isenções Taxa e Fundos Microempresa e Empresa de Pequeno Porte) Apontamentos – Protocolização de títulos e outros documentos de dívidas para protestos  (Lei Complementar nº 123/06)</t>
  </si>
  <si>
    <t>(Isenções Taxa e Fundos Microempresa e Empresa de Pequeno Porte) 93 I - Protesto completo de título de crédito, compreendendo apontamento, instrumento e seu registro, sobre o valor de até R$ 65,38 (Lei Complementar nº 123/06)</t>
  </si>
  <si>
    <t>(Isenções Taxa e Fundos Microempresa e Empresa de Pequeno Porte) 93 II - Protesto completo de título de crédito, compreendendo apontamento, instrumento e seu registro, sobre o valor de até R$ 130,76  (Lei Complementar nº 123/06)</t>
  </si>
  <si>
    <t>(Isenções Taxa e Fundos Microempresa e Empresa de Pequeno Porte) 93 III - Protesto completo de título de crédito, compreendendo apontamento, instrumento e seu registro, sobre o valor de até R$ 261,52 (Lei Complementar nº 123/06)</t>
  </si>
  <si>
    <t>(Isenções Taxa e Fundos Microempresa e Empresa de Pequeno Porte) 93 IV - Protesto completo de título de crédito, compreendendo apontamento, instrumento e seu registro, sobre o valor de até R$ 392,29 (Lei Complementar nº 123/06)</t>
  </si>
  <si>
    <t>(Isenções Taxa e Fundos Microempresa e Empresa de Pequeno Porte) 93 V - Protesto completo de título de crédito, compreendendo apontamento, instrumento e seu registro, sobre o valor de até R$ 523,05 (Lei Complementar nº 123/06)</t>
  </si>
  <si>
    <t>(Isenções Taxa e Fundos Microempresa e Empresa de Pequeno Porte) 93 VI - Protesto completo de título de crédito, compreendendo apontamento, instrumento e seu registro, sobre o valor de até R$ 653,80 (Lei Complementar nº 123/06)</t>
  </si>
  <si>
    <t>(Isenções Taxa e Fundos Microempresa e Empresa de Pequeno Porte) 93 VII - Protesto completo de título de crédito, compreendendo apontamento, instrumento e seu registro, sobre o valor de até R$ 1.307,62 (Lei Complementar nº 123/06)</t>
  </si>
  <si>
    <t>(Isenções Taxa e Fundos Microempresa e Empresa de Pequeno Porte) 93 VIII - Protesto completo de título de crédito, compreendendo apontamento, instrumento e seu registro, sobre o valor de até R$ 2.615,24 (Lei Complementar nº 123/06)</t>
  </si>
  <si>
    <t>(Isenções Taxa e Fundos Microempresa e Empresa de Pequeno Porte) 93 IX - Protesto completo de título de crédito, compreendendo apontamento, instrumento e seu registro, sobre o valor de até R$ 6.538,10 (Lei Complementar nº 123/06)</t>
  </si>
  <si>
    <t>(Isenções Taxa e Fundos Microempresa e Empresa de Pequeno Porte) 93 X - Protesto completo de título de crédito, compreendendo apontamento, instrumento e seu registro, sobre o valor de até R$ 13.076,18 (Lei Complementar nº 123/06)</t>
  </si>
  <si>
    <t>(Isenções Taxa e Fundos Microempresa e Empresa de Pequeno Porte) 93 XI - Protesto completo de título de crédito, compreendendo apontamento, instrumento e seu registro, sobre o valor de até R$ 26.152,37 (Lei Complementar nº 123/06)</t>
  </si>
  <si>
    <t>(Isenções Taxa e Fundos Microempresa e Empresa de Pequeno Porte) 93 XII - Protesto completo de título de crédito, compreendendo apontamento, instrumento e seu registro, sobre o valor acima de R$ 26.152,37 (Lei Complementar nº 123/06)</t>
  </si>
  <si>
    <t>(Isenções Taxa e Fundos Microempresa e Empresa de Pequeno Porte) 94 - Intimação, por pessoa, exceto quando os intimados tiverem o mesmo endereço  (Lei Complementar nº 123/06),0</t>
  </si>
  <si>
    <t>(Isenções Taxa e Fundos Microempresa e Empresa de Pequeno Porte) 95  -Averbação de documento que determine a alteração ou o cancelamento de protesto, de quitação ou de qualquer outro, com ou sem valor econômico  (Lei Complementar nº 123/06)</t>
  </si>
  <si>
    <t>(Isenções Taxa e Fundos Microempresa e Empresa de Pequeno Porte) 97 I - Certidão diária em forma de relação (artigo 29, da Lei Federal nº 9.492/97)  (Lei Complementar nº 123/06)</t>
  </si>
  <si>
    <t>(Isenções Taxa e Fundos Microempresa e Empresa de Pequeno Porte) 97 II - por nome de pessoa que, além do primeiro, constar da relação de protestos tirados e cancelados  (Lei Complementar nº 123/06)</t>
  </si>
  <si>
    <t>(Isenções Taxa e Fundos Microempresa e Empresa de Pequeno Porte) 96 I - Liquidação de título ou desistência do protesto, antes da intimação, sobre o valor de até R$ 65,38  (Lei Complementar nº 123/06)</t>
  </si>
  <si>
    <t>(Isenções Taxa e Fundos Microempresa e Empresa de Pequeno Porte) 96 II - Liquidação de título ou desistência do protesto, antes da intimação, sobre o valor de até R$ 130,76   (Lei Complementar nº 123/06)</t>
  </si>
  <si>
    <t>(Isenções Taxa e Fundos Microempresa e Empresa de Pequeno Porte) 96 III - Liquidação de título ou desistência do protesto, antes da intimação, sobre o valor de até R$ 261,52  (Lei Complementar nº 123/06)</t>
  </si>
  <si>
    <t>(Isenções Taxa e Fundos Microempresa e Empresa de Pequeno Porte) 96 IV - Liquidação de título ou desistência do protesto, antes da intimação, sobre o valor de até R$ 392,29  (Lei Complementar nº 123/06)</t>
  </si>
  <si>
    <t>(Isenções Taxa e Fundos Microempresa e Empresa de Pequeno Porte) 96 V - Liquidação de título ou desistência do protesto, antes da intimação, sobre o valor de até R$ 523,05  (Lei Complementar nº 123/06)</t>
  </si>
  <si>
    <t>(Isenções Taxa e Fundos Microempresa e Empresa de Pequeno Porte) 96 VI - Liquidação de título ou desistência do protesto, antes da intimação, sobre o valor de até R$ 653,80  (Lei Complementar nº 123/06)</t>
  </si>
  <si>
    <t>(Isenções Taxa e Fundos Microempresa e Empresa de Pequeno Porte) 96 VII - Liquidação de título ou desistência do protesto, antes da intimação, sobre o valor de até R$ 1.307,62  (Lei Complementar nº 123/06)</t>
  </si>
  <si>
    <t>(Isenções Taxa e Fundos Microempresa e Empresa de Pequeno Porte) 96 VIII - Liquidação de título ou desistência do protesto, antes da intimação, sobre o valor de até R$ 2.615,24  (Lei Complementar nº 123/06)</t>
  </si>
  <si>
    <t>(Isenções Taxa e Fundos Microempresa e Empresa de Pequeno Porte) 96 IX - Liquidação de título ou desistência do protesto, antes da intimação, sobre o valor de até R$ 6.538,10  (Lei Complementar nº 123/06)</t>
  </si>
  <si>
    <t>(Isenções Taxa e Fundos Microempresa e Empresa de Pequeno Porte) 96 X - Liquidação de título ou desistência do protesto, antes da intimação, sobre o valor de até R$ 13.076,18  (Lei Complementar nº 123/06)</t>
  </si>
  <si>
    <t>(Isenções Taxa e Fundos Microempresa e Empresa de Pequeno Porte) 96 XI - Liquidação de título ou desistência do protesto, antes da intimação, sobre o valor de até R$ 26.152,37  (Lei Complementar nº 123/06)</t>
  </si>
  <si>
    <t>(Isenções Taxa e Fundos Microempresa e Empresa de Pequeno Porte) 96 XII - Liquidação de título ou desistência do protesto, antes da intimação, sobre o valor acima de R$ 26.152,37  (Lei Complementar nº 123/06)</t>
  </si>
  <si>
    <t>(Isenções Taxa e Fundos Microempresa e Empresa de Pequeno Porte) 98 - Certidões ou traslados (Protesto de Título)  (Lei Complementar nº 123/06)</t>
  </si>
  <si>
    <t>(Isenções Taxa e Fundos Microempresa e Empresa de Pequeno Porte) 99 - Certidão ou traslado, por página que acresce (Protesto de Título)  (Lei Complementar nº 123/06)</t>
  </si>
  <si>
    <t>(Isenções Taxa e Fundos Microempresa e Empresa de Pequeno Porte) Tabela XVIII - 1a nota - certidão negativa, por pessoa que acrescer (Protesto de Título)  (Lei Complementar nº 123/06)</t>
  </si>
  <si>
    <t>(Isenções Taxa e Fundos Microempresa e Empresa de Pequeno Porte) 100 - Cópia reprográfica, por página (Protesto de Título)  (Lei Complementar nº 123/06)</t>
  </si>
  <si>
    <t>(Isenções Taxa e Fundos Microempresa e Empresa de Pequeno Porte) 101 - Informações verbais, quando o interessado dispensar a certidão (Protesto de Título)  (Lei Complementar nº 123/06)</t>
  </si>
  <si>
    <t>(Isenções Taxa e Fundos Microempresa e Empresa de Pequeno Porte) Apostilamento da Convenção de Haia (Atribuição Protesto de Título)  (Lei Complementar nº 123/06)</t>
  </si>
  <si>
    <t>AGRUPAMENTO PROTESTOS COM PAGAMENTO POSTERIOR</t>
  </si>
  <si>
    <t>(Isenções Taxa e Fundos Microempresa e Empresa de Pequeno Porte) Apontamentos – Protocolização de títulos e outros documentos de dívidas para protestos (pagamento posterior)</t>
  </si>
  <si>
    <t>(Isenções Taxa e Fundos Microempresa e Empresa de Pequeno Porte) 93 I - Protesto completo de título de crédito, compreendendo apontamento, instrumento e seu registro, sobre o valor de até R$ 65,38  (pagamento posterior)</t>
  </si>
  <si>
    <t>(Isenções Taxa e Fundos Microempresa e Empresa de Pequeno Porte) 93 II - Protesto completo de título de crédito, compreendendo apontamento, instrumento e seu registro, sobre o valor de até R$ 130,76   (pagamento posterior)</t>
  </si>
  <si>
    <t>(Isenções Taxa e Fundos Microempresa e Empresa de Pequeno Porte) 93 III - Protesto completo de título de crédito, compreendendo apontamento, instrumento e seu registro, sobre o valor de até R$ 261,52  (pagamento posterior)</t>
  </si>
  <si>
    <t>(Isenções Taxa e Fundos Microempresa e Empresa de Pequeno Porte) 93 IV - Protesto completo de título de crédito, compreendendo apontamento, instrumento e seu registro, sobre o valor de até R$ 392,29  (pagamento posterior)</t>
  </si>
  <si>
    <t>(Isenções Taxa e Fundos Microempresa e Empresa de Pequeno Porte) 93 V - Protesto completo de título de crédito, compreendendo apontamento, instrumento e seu registro, sobre o valor de até R$ 523,05  (pagamento posterior)</t>
  </si>
  <si>
    <t>(Isenções Taxa e Fundos Microempresa e Empresa de Pequeno Porte) 93 VI - Protesto completo de título de crédito, compreendendo apontamento, instrumento e seu registro, sobre o valor de até R$ 653,80  (pagamento posterior)</t>
  </si>
  <si>
    <t>(Isenções Taxa e Fundos Microempresa e Empresa de Pequeno Porte) 93 VII - Protesto completo de título de crédito, compreendendo apontamento, instrumento e seu registro, sobre o valor de até R$ 1.307,62  (pagamento posterior)</t>
  </si>
  <si>
    <t>(Isenções Taxa e Fundos Microempresa e Empresa de Pequeno Porte) 93 VIII - Protesto completo de título de crédito, compreendendo apontamento, instrumento e seu registro, sobre o valor de até R$ 2.615,24  (pagamento posterior)</t>
  </si>
  <si>
    <t>(Isenções Taxa e Fundos Microempresa e Empresa de Pequeno Porte) 93 IX - Protesto completo de título de crédito, compreendendo apontamento, instrumento e seu registro, sobre o valor de até R$ 6.538,10  (pagamento posterior)</t>
  </si>
  <si>
    <t>(Isenções Taxa e Fundos Microempresa e Empresa de Pequeno Porte) 93 X - Protesto completo de título de crédito, compreendendo apontamento, instrumento e seu registro, sobre o valor de até R$ 13.076,18  (pagamento posterior)</t>
  </si>
  <si>
    <t>(Isenções Taxa e Fundos Microempresa e Empresa de Pequeno Porte) 93 XI - Protesto completo de título de crédito, compreendendo apontamento, instrumento e seu registro, sobre o valor de até R$ 26.152,37  (pagamento posterior)</t>
  </si>
  <si>
    <t>(Isenções Taxa e Fundos Microempresa e Empresa de Pequeno Porte) 93 XII - Protesto completo de título de crédito, compreendendo apontamento, instrumento e seu registro, sobre o valor acima de R$ 26.152,37  (pagamento posterior)</t>
  </si>
  <si>
    <t>(Isenções Taxa e Fundos Microempresa e Empresa de Pequeno Porte) 94 - Intimação, por pessoa, exceto quando os intimados tiverem o mesmo endereço (pagamento posterior)</t>
  </si>
  <si>
    <t>(Isenções Taxa e Fundos Microempresa e Empresa de Pequeno Porte) 95  - Averbação de documento que determine a alteração ou o cancelamento de protesto, de quitação ou de qualquer outro, com ou sem valor econômico (pagamento posterior)</t>
  </si>
  <si>
    <t>AGRUPAMENTO PROTESTOS COM PAGAMENTO DIFERIDO COM ACRÉSCIMO DE 50%</t>
  </si>
  <si>
    <t>(Isenções Taxa e Fundos Microempresa e Empresa de Pequeno Porte) Apontamentos – Protocolização de títulos e outros documentos de dívidas para protestos (pagamento diferido com acréscimo de 50%)</t>
  </si>
  <si>
    <t>(Isenções Taxa e Fundos Microempresa e Empresa de Pequeno Porte) 93 I - Protesto completo de título de crédito, compreendendo apontamento, instrumento e seu registro, sobre o valor de até R$ 65,38 (pagamento diferido com acréscimo de 50%)</t>
  </si>
  <si>
    <t>(Isenções Taxa e Fundos Microempresa e Empresa de Pequeno Porte) 93 II - Protesto completo de título de crédito, compreendendo apontamento, instrumento e seu registro, sobre o valor de até R$ 130,76 (pagamento diferido com acréscimo de 50%)</t>
  </si>
  <si>
    <t>(Isenções Taxa e Fundos Microempresa e Empresa de Pequeno Porte) 93 III - Protesto completo de título de crédito, compreendendo apontamento, instrumento e seu registro, sobre o valor de até R$ 261,52 (pagamento diferido com acréscimo de 50%)</t>
  </si>
  <si>
    <t>(Isenções Taxa e Fundos Microempresa e Empresa de Pequeno Porte) 93 IV - Protesto completo de título de crédito, compreendendo apontamento, instrumento e seu registro, sobre o valor de até R$ 392,29 (pagamento diferido com acréscimo de 50%)</t>
  </si>
  <si>
    <t>(Isenções Taxa e Fundos Microempresa e Empresa de Pequeno Porte) 93 V - Protesto completo de título de crédito, compreendendo apontamento, instrumento e seu registro, sobre o valor de até R$ 523,05 (pagamento diferido com acréscimo de 50%)</t>
  </si>
  <si>
    <t>(Isenções Taxa e Fundos Microempresa e Empresa de Pequeno Porte) 93 VI - Protesto completo de título de crédito, compreendendo apontamento, instrumento e seu registro, sobre o valor de até R$ 653,80 (pagamento diferido com acréscimo de 50%)</t>
  </si>
  <si>
    <t>(Isenções Taxa e Fundos Microempresa e Empresa de Pequeno Porte) 93 VII - Protesto completo de título de crédito, compreendendo apontamento, instrumento e seu registro, sobre o valor de até R$ 1.307,62 (pagamento diferido com acréscimo de 50%)</t>
  </si>
  <si>
    <t>(Isenções Taxa e Fundos Microempresa e Empresa de Pequeno Porte) 93 VIII - Protesto completo de título de crédito, compreendendo apontamento, instrumento e seu registro, sobre o valor de até R$ 2.615,24 (pagamento diferido com acréscimo de 50%)</t>
  </si>
  <si>
    <t>(Isenções Taxa e Fundos Microempresa e Empresa de Pequeno Porte) 93 IX - Protesto completo de título de crédito, compreendendo apontamento, instrumento e seu registro, sobre o valor de até R$ 6.538,10 (pagamento diferido com acréscimo de 50%)</t>
  </si>
  <si>
    <t>(Isenções Taxa e Fundos Microempresa e Empresa de Pequeno Porte) 93 X - Protesto completo de título de crédito, compreendendo apontamento, instrumento e seu registro, sobre o valor de até R$ 13.076,18 (pagamento diferido com acréscimo de 50%)</t>
  </si>
  <si>
    <t>(Isenções Taxa e Fundos Microempresa e Empresa de Pequeno Porte) 93 XI - Protesto completo de título de crédito, compreendendo apontamento, instrumento e seu registro, sobre o valor de até R$ 26.152,37 (pagamento diferido com acréscimo de 50%)</t>
  </si>
  <si>
    <t>(Isenções Taxa e Fundos Microempresa e Empresa de Pequeno Porte) 93 XII - Protesto completo de título de crédito, compreendendo apontamento, instrumento e seu registro, sobre o valor acima de R$ 26.152,37 (pagamento diferido com acréscimo de 50%)</t>
  </si>
  <si>
    <t>(Isenções Taxa e Fundos Microempresa e Empresa de Pequeno Porte) 94 - Intimação, por pessoa, exceto quando os intimados tiverem o mesmo endereço (pagamento diferido com acréscimo de 50%)</t>
  </si>
  <si>
    <t>(Isenções Taxa e Fundos Microempresa e Empresa de Pequeno Porte) 95 - Averbação de documento que determine a alteração ou o cancelamento de protesto, de quitação ou de qualquer outro, com ou sem valor econômico (pagamento diferido com acréscimo de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</si>
</sst>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[$R$-416]&quot; &quot;#,##0.00;&quot;-&quot;[$R$-416]&quot; &quot;#,##0.00"/>
    <numFmt numFmtId="165" formatCode="&quot; &quot;[$R$-416]&quot; &quot;* #,##0.00&quot; &quot;;&quot;-&quot;[$R$-416]&quot; &quot;* #,##0.00&quot; &quot;;&quot; &quot;[$R$-416]&quot; &quot;* &quot;-&quot;#&quot; &quot;;&quot; &quot;@&quot; &quot;"/>
    <numFmt numFmtId="166" formatCode="#,##0.00&quot; &quot;;#,##0.00&quot; &quot;;&quot;-&quot;#&quot; &quot;;@"/>
    <numFmt numFmtId="167" formatCode="[$R$-416]&quot; &quot;#,##0.00;[Red]&quot;-&quot;[$R$-416]&quot; &quot;#,##0.00"/>
    <numFmt numFmtId="168" formatCode="&quot;R$&quot;\ #,##0.00"/>
  </numFmts>
  <fonts count="4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Calibri Light"/>
      <family val="2"/>
    </font>
    <font>
      <sz val="8"/>
      <color rgb="FF000000"/>
      <name val="Calibri Light"/>
      <family val="2"/>
    </font>
    <font>
      <sz val="12"/>
      <color rgb="FF000000"/>
      <name val="Calibri Light"/>
      <family val="2"/>
    </font>
    <font>
      <sz val="7"/>
      <color rgb="FF000000"/>
      <name val="Calibri Light"/>
      <family val="2"/>
    </font>
    <font>
      <sz val="8"/>
      <color rgb="FFA6A6A6"/>
      <name val="Calibri Light"/>
      <family val="2"/>
    </font>
    <font>
      <sz val="11"/>
      <color rgb="FF000000"/>
      <name val="Calibri Light"/>
      <family val="2"/>
    </font>
    <font>
      <b/>
      <sz val="28"/>
      <color rgb="FF000000"/>
      <name val="Calibri Light"/>
      <family val="2"/>
    </font>
    <font>
      <sz val="18"/>
      <color rgb="FF000000"/>
      <name val="Arial Nova"/>
    </font>
    <font>
      <sz val="9"/>
      <color rgb="FFFF0000"/>
      <name val="Calibri Light"/>
      <family val="2"/>
    </font>
    <font>
      <b/>
      <sz val="7"/>
      <color rgb="FF000000"/>
      <name val="Calibri Light"/>
      <family val="2"/>
    </font>
    <font>
      <b/>
      <sz val="8"/>
      <color rgb="FFFF0000"/>
      <name val="Calibri Light"/>
      <family val="2"/>
    </font>
    <font>
      <b/>
      <sz val="8"/>
      <color rgb="FF003366"/>
      <name val="Calibri Light"/>
      <family val="2"/>
    </font>
    <font>
      <b/>
      <sz val="12"/>
      <color rgb="FF000000"/>
      <name val="Calibri Light"/>
      <family val="2"/>
    </font>
    <font>
      <b/>
      <sz val="10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2"/>
      <color rgb="FFC00000"/>
      <name val="Calibri Light"/>
      <family val="2"/>
    </font>
    <font>
      <sz val="10"/>
      <color rgb="FF44546A"/>
      <name val="Arial"/>
      <family val="2"/>
    </font>
    <font>
      <sz val="8"/>
      <color rgb="FF44546A"/>
      <name val="Calibri Light"/>
      <family val="2"/>
    </font>
    <font>
      <sz val="7"/>
      <color rgb="FF00B050"/>
      <name val="Calibri Light"/>
      <family val="2"/>
    </font>
    <font>
      <sz val="7"/>
      <color rgb="FFFF0000"/>
      <name val="Arial"/>
      <family val="2"/>
    </font>
    <font>
      <sz val="12"/>
      <color rgb="FF000000"/>
      <name val="Calibri"/>
      <family val="2"/>
    </font>
    <font>
      <sz val="8"/>
      <color rgb="FFA5A5A5"/>
      <name val="Calibri"/>
      <family val="2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12"/>
      <color rgb="FFC00000"/>
      <name val="Calibri"/>
      <family val="2"/>
    </font>
    <font>
      <b/>
      <sz val="10"/>
      <color rgb="FF000000"/>
      <name val="Calibri Light"/>
      <family val="2"/>
    </font>
    <font>
      <b/>
      <sz val="8"/>
      <color rgb="FFA6A6A6"/>
      <name val="Calibri Light"/>
      <family val="2"/>
    </font>
    <font>
      <b/>
      <sz val="9"/>
      <color rgb="FF000000"/>
      <name val="Calibri Light"/>
      <family val="2"/>
    </font>
    <font>
      <b/>
      <sz val="7"/>
      <color rgb="FFA6A6A6"/>
      <name val="Calibri Light"/>
      <family val="2"/>
    </font>
    <font>
      <sz val="8"/>
      <color rgb="FF808080"/>
      <name val="Calibri Light"/>
      <family val="2"/>
    </font>
    <font>
      <sz val="7"/>
      <color rgb="FFFF0000"/>
      <name val="Calibri Light"/>
      <family val="2"/>
    </font>
    <font>
      <sz val="8"/>
      <color rgb="FF808080"/>
      <name val="Arial Nova"/>
    </font>
    <font>
      <sz val="8"/>
      <color rgb="FFC00000"/>
      <name val="Calibri Light"/>
      <family val="2"/>
    </font>
    <font>
      <sz val="7"/>
      <color rgb="FFC00000"/>
      <name val="Calibri Light"/>
      <family val="2"/>
    </font>
    <font>
      <sz val="8"/>
      <color rgb="FFFF0000"/>
      <name val="Calibri Light"/>
      <family val="2"/>
    </font>
    <font>
      <sz val="10"/>
      <color rgb="FFFF0000"/>
      <name val="Calibri Light"/>
      <family val="2"/>
    </font>
    <font>
      <sz val="7"/>
      <color rgb="FF808080"/>
      <name val="Arial"/>
      <family val="2"/>
    </font>
    <font>
      <sz val="7"/>
      <color rgb="FF00B050"/>
      <name val="Arial"/>
      <family val="2"/>
    </font>
    <font>
      <sz val="7"/>
      <color rgb="FF000000"/>
      <name val="Arial"/>
      <family val="2"/>
    </font>
    <font>
      <sz val="9"/>
      <color rgb="FF000000"/>
      <name val="Calibri Light"/>
      <family val="2"/>
    </font>
    <font>
      <sz val="8"/>
      <color rgb="FF00B050"/>
      <name val="Calibri Light"/>
      <family val="2"/>
    </font>
  </fonts>
  <fills count="22">
    <fill>
      <patternFill patternType="none"/>
    </fill>
    <fill>
      <patternFill patternType="gray125"/>
    </fill>
    <fill>
      <patternFill patternType="solid">
        <fgColor rgb="FFDAE3F3"/>
        <bgColor rgb="FFDAE3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9DC3E6"/>
        <bgColor rgb="FF9DC3E6"/>
      </patternFill>
    </fill>
    <fill>
      <patternFill patternType="solid">
        <fgColor rgb="FFFFC000"/>
        <bgColor rgb="FFFFC00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B4C7E7"/>
        <bgColor rgb="FFB4C7E7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F8CBAD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D0CECE"/>
        <bgColor rgb="FFD0CECE"/>
      </patternFill>
    </fill>
    <fill>
      <patternFill patternType="solid">
        <fgColor rgb="FFD0D0D0"/>
        <bgColor rgb="FFD0D0D0"/>
      </patternFill>
    </fill>
    <fill>
      <patternFill patternType="solid">
        <fgColor rgb="FFE2F0D9"/>
        <bgColor rgb="FFE2F0D9"/>
      </patternFill>
    </fill>
    <fill>
      <patternFill patternType="solid">
        <fgColor rgb="FFC5E0B4"/>
        <bgColor rgb="FFC5E0B4"/>
      </patternFill>
    </fill>
    <fill>
      <patternFill patternType="solid">
        <fgColor rgb="FFA9D18E"/>
        <bgColor rgb="FFA9D18E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5" fontId="1" fillId="0" borderId="0" applyFont="0" applyFill="0" applyBorder="0" applyAlignment="0" applyProtection="0"/>
    <xf numFmtId="0" fontId="3" fillId="0" borderId="0" applyNumberFormat="0" applyBorder="0" applyProtection="0"/>
    <xf numFmtId="167" fontId="3" fillId="0" borderId="0" applyBorder="0" applyProtection="0"/>
  </cellStyleXfs>
  <cellXfs count="253">
    <xf numFmtId="0" fontId="0" fillId="0" borderId="0" xfId="0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5" fillId="0" borderId="0" xfId="0" applyNumberFormat="1" applyFont="1"/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4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2" fontId="19" fillId="7" borderId="1" xfId="0" applyNumberFormat="1" applyFont="1" applyFill="1" applyBorder="1" applyAlignment="1">
      <alignment horizontal="center" vertical="center" wrapText="1"/>
    </xf>
    <xf numFmtId="165" fontId="19" fillId="7" borderId="1" xfId="3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19" fillId="7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0" fillId="0" borderId="1" xfId="3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165" fontId="20" fillId="0" borderId="1" xfId="3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20" fillId="0" borderId="1" xfId="0" applyNumberFormat="1" applyFont="1" applyBorder="1" applyAlignment="1">
      <alignment horizontal="center" vertical="center"/>
    </xf>
    <xf numFmtId="0" fontId="21" fillId="6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4" fillId="4" borderId="0" xfId="0" applyFont="1" applyFill="1"/>
    <xf numFmtId="0" fontId="20" fillId="4" borderId="1" xfId="0" applyFont="1" applyFill="1" applyBorder="1" applyAlignment="1">
      <alignment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0" fillId="4" borderId="1" xfId="3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4" borderId="0" xfId="0" applyFill="1"/>
    <xf numFmtId="166" fontId="26" fillId="8" borderId="1" xfId="0" applyNumberFormat="1" applyFont="1" applyFill="1" applyBorder="1" applyAlignment="1">
      <alignment vertical="center" wrapText="1"/>
    </xf>
    <xf numFmtId="165" fontId="26" fillId="3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5" fontId="30" fillId="3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" fillId="0" borderId="0" xfId="0" applyFont="1"/>
    <xf numFmtId="0" fontId="36" fillId="0" borderId="0" xfId="0" applyFont="1" applyAlignment="1">
      <alignment horizontal="center" vertical="center" wrapText="1"/>
    </xf>
    <xf numFmtId="2" fontId="36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1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7" fillId="0" borderId="1" xfId="0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/>
    </xf>
    <xf numFmtId="2" fontId="7" fillId="13" borderId="1" xfId="0" applyNumberFormat="1" applyFont="1" applyFill="1" applyBorder="1" applyAlignment="1">
      <alignment horizontal="center" vertical="center"/>
    </xf>
    <xf numFmtId="2" fontId="6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vertical="center"/>
    </xf>
    <xf numFmtId="0" fontId="7" fillId="13" borderId="1" xfId="0" applyFont="1" applyFill="1" applyBorder="1" applyAlignment="1">
      <alignment vertical="center"/>
    </xf>
    <xf numFmtId="2" fontId="5" fillId="13" borderId="1" xfId="0" applyNumberFormat="1" applyFont="1" applyFill="1" applyBorder="1" applyAlignment="1">
      <alignment vertical="center"/>
    </xf>
    <xf numFmtId="2" fontId="5" fillId="13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6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/>
    </xf>
    <xf numFmtId="2" fontId="7" fillId="6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2" fontId="9" fillId="6" borderId="1" xfId="0" applyNumberFormat="1" applyFont="1" applyFill="1" applyBorder="1" applyAlignment="1">
      <alignment vertical="center"/>
    </xf>
    <xf numFmtId="2" fontId="9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165" fontId="20" fillId="0" borderId="2" xfId="3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8" fontId="0" fillId="0" borderId="1" xfId="0" applyNumberFormat="1" applyBorder="1" applyAlignment="1">
      <alignment horizontal="center" vertical="center" wrapText="1"/>
    </xf>
    <xf numFmtId="168" fontId="20" fillId="0" borderId="1" xfId="0" applyNumberFormat="1" applyFont="1" applyBorder="1" applyAlignment="1">
      <alignment horizontal="center" vertical="center" wrapText="1"/>
    </xf>
    <xf numFmtId="165" fontId="0" fillId="0" borderId="1" xfId="3" applyFont="1" applyBorder="1" applyAlignment="1">
      <alignment horizontal="center" vertical="center" wrapText="1"/>
    </xf>
    <xf numFmtId="165" fontId="20" fillId="0" borderId="1" xfId="3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165" fontId="0" fillId="0" borderId="2" xfId="3" applyFont="1" applyBorder="1" applyAlignment="1">
      <alignment horizontal="center" vertical="center" wrapText="1"/>
    </xf>
    <xf numFmtId="165" fontId="20" fillId="0" borderId="2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9" fillId="0" borderId="11" xfId="0" applyNumberFormat="1" applyFont="1" applyBorder="1" applyAlignment="1">
      <alignment vertical="center"/>
    </xf>
    <xf numFmtId="2" fontId="9" fillId="0" borderId="11" xfId="0" applyNumberFormat="1" applyFon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 wrapText="1"/>
    </xf>
    <xf numFmtId="168" fontId="20" fillId="0" borderId="2" xfId="0" applyNumberFormat="1" applyFont="1" applyBorder="1" applyAlignment="1">
      <alignment horizontal="center" vertical="center" wrapText="1"/>
    </xf>
    <xf numFmtId="165" fontId="0" fillId="0" borderId="2" xfId="3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2" fontId="19" fillId="7" borderId="3" xfId="0" applyNumberFormat="1" applyFont="1" applyFill="1" applyBorder="1" applyAlignment="1">
      <alignment horizontal="center" vertical="center" wrapText="1"/>
    </xf>
    <xf numFmtId="2" fontId="19" fillId="7" borderId="4" xfId="0" applyNumberFormat="1" applyFont="1" applyFill="1" applyBorder="1" applyAlignment="1">
      <alignment horizontal="center" vertical="center" wrapText="1"/>
    </xf>
    <xf numFmtId="165" fontId="20" fillId="0" borderId="3" xfId="3" applyFont="1" applyBorder="1" applyAlignment="1">
      <alignment vertical="center"/>
    </xf>
    <xf numFmtId="165" fontId="20" fillId="0" borderId="4" xfId="3" applyFont="1" applyBorder="1" applyAlignment="1">
      <alignment vertical="center"/>
    </xf>
    <xf numFmtId="44" fontId="0" fillId="0" borderId="10" xfId="0" applyNumberFormat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6" borderId="4" xfId="0" applyFill="1" applyBorder="1"/>
    <xf numFmtId="0" fontId="6" fillId="5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2" fontId="19" fillId="7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8" fillId="6" borderId="1" xfId="0" applyNumberFormat="1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2" fontId="32" fillId="6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164" fontId="32" fillId="6" borderId="1" xfId="0" applyNumberFormat="1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/>
    </xf>
    <xf numFmtId="2" fontId="34" fillId="6" borderId="1" xfId="0" applyNumberFormat="1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/>
    </xf>
    <xf numFmtId="0" fontId="0" fillId="6" borderId="1" xfId="0" applyFill="1" applyBorder="1"/>
    <xf numFmtId="0" fontId="6" fillId="10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6" borderId="1" xfId="0" applyFill="1" applyBorder="1"/>
    <xf numFmtId="0" fontId="4" fillId="14" borderId="3" xfId="0" applyFont="1" applyFill="1" applyBorder="1" applyAlignment="1">
      <alignment horizontal="center" vertical="center"/>
    </xf>
    <xf numFmtId="0" fontId="0" fillId="16" borderId="4" xfId="0" applyFill="1" applyBorder="1"/>
    <xf numFmtId="0" fontId="6" fillId="10" borderId="7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0" fillId="0" borderId="1" xfId="0" applyBorder="1"/>
    <xf numFmtId="0" fontId="31" fillId="10" borderId="1" xfId="0" applyFont="1" applyFill="1" applyBorder="1" applyAlignment="1">
      <alignment horizontal="center" vertical="center"/>
    </xf>
    <xf numFmtId="0" fontId="45" fillId="14" borderId="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0" fillId="19" borderId="1" xfId="0" applyFill="1" applyBorder="1"/>
    <xf numFmtId="0" fontId="4" fillId="20" borderId="1" xfId="0" applyFont="1" applyFill="1" applyBorder="1" applyAlignment="1">
      <alignment horizontal="center" vertical="center"/>
    </xf>
    <xf numFmtId="0" fontId="0" fillId="20" borderId="1" xfId="0" applyFill="1" applyBorder="1"/>
    <xf numFmtId="0" fontId="6" fillId="17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31" fillId="20" borderId="1" xfId="0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center"/>
    </xf>
    <xf numFmtId="0" fontId="31" fillId="12" borderId="0" xfId="0" applyFont="1" applyFill="1" applyAlignment="1">
      <alignment horizontal="center"/>
    </xf>
    <xf numFmtId="0" fontId="0" fillId="6" borderId="10" xfId="0" applyFill="1" applyBorder="1"/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2" fontId="19" fillId="7" borderId="10" xfId="0" applyNumberFormat="1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5" fontId="0" fillId="0" borderId="3" xfId="3" applyFont="1" applyBorder="1" applyAlignment="1">
      <alignment horizontal="center" vertical="center"/>
    </xf>
    <xf numFmtId="165" fontId="0" fillId="4" borderId="3" xfId="3" applyFont="1" applyFill="1" applyBorder="1" applyAlignment="1">
      <alignment horizontal="center" vertical="center"/>
    </xf>
    <xf numFmtId="165" fontId="30" fillId="3" borderId="3" xfId="3" applyFont="1" applyFill="1" applyBorder="1" applyAlignment="1">
      <alignment horizontal="center" vertical="center"/>
    </xf>
    <xf numFmtId="165" fontId="0" fillId="0" borderId="4" xfId="3" applyFont="1" applyBorder="1" applyAlignment="1">
      <alignment horizontal="center" vertical="center"/>
    </xf>
    <xf numFmtId="165" fontId="20" fillId="0" borderId="6" xfId="3" applyFont="1" applyBorder="1" applyAlignment="1">
      <alignment vertical="center"/>
    </xf>
    <xf numFmtId="165" fontId="20" fillId="0" borderId="13" xfId="3" applyFont="1" applyBorder="1" applyAlignment="1">
      <alignment vertical="center"/>
    </xf>
    <xf numFmtId="2" fontId="19" fillId="0" borderId="2" xfId="0" applyNumberFormat="1" applyFont="1" applyBorder="1" applyAlignment="1">
      <alignment horizontal="center" vertical="center" wrapText="1"/>
    </xf>
    <xf numFmtId="168" fontId="0" fillId="0" borderId="10" xfId="0" applyNumberFormat="1" applyBorder="1" applyAlignment="1">
      <alignment vertical="top"/>
    </xf>
    <xf numFmtId="168" fontId="0" fillId="0" borderId="1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0" fontId="0" fillId="6" borderId="8" xfId="0" applyFill="1" applyBorder="1"/>
  </cellXfs>
  <cellStyles count="6">
    <cellStyle name="Heading" xfId="1" xr:uid="{00000000-0005-0000-0000-000000000000}"/>
    <cellStyle name="Heading1" xfId="2" xr:uid="{00000000-0005-0000-0000-000001000000}"/>
    <cellStyle name="Moeda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78"/>
  <sheetViews>
    <sheetView topLeftCell="A277" zoomScale="85" zoomScaleNormal="85" workbookViewId="0">
      <selection activeCell="B434" sqref="B434"/>
    </sheetView>
  </sheetViews>
  <sheetFormatPr defaultRowHeight="14.25" x14ac:dyDescent="0.2"/>
  <cols>
    <col min="1" max="1" width="2.125" customWidth="1"/>
    <col min="2" max="2" width="4.25" style="92" customWidth="1"/>
    <col min="3" max="3" width="66.25" style="93" customWidth="1"/>
    <col min="4" max="4" width="16.125" style="94" bestFit="1" customWidth="1"/>
    <col min="5" max="5" width="17.875" style="94" bestFit="1" customWidth="1"/>
    <col min="6" max="7" width="6" style="94" customWidth="1"/>
    <col min="8" max="8" width="10.75" style="94" customWidth="1"/>
    <col min="9" max="9" width="12" bestFit="1" customWidth="1"/>
    <col min="10" max="10" width="11.625" style="92" bestFit="1" customWidth="1"/>
    <col min="11" max="11" width="11.75" bestFit="1" customWidth="1"/>
    <col min="12" max="12" width="10.125" customWidth="1"/>
    <col min="13" max="13" width="10.125" bestFit="1" customWidth="1"/>
    <col min="14" max="14" width="9.375" customWidth="1"/>
    <col min="15" max="15" width="10.125" bestFit="1" customWidth="1"/>
    <col min="16" max="16" width="9.5" customWidth="1"/>
    <col min="17" max="17" width="10.125" bestFit="1" customWidth="1"/>
    <col min="18" max="19" width="10.125" customWidth="1"/>
    <col min="20" max="20" width="11.75" bestFit="1" customWidth="1"/>
    <col min="21" max="21" width="5.375" customWidth="1"/>
    <col min="22" max="22" width="4.625" customWidth="1"/>
    <col min="23" max="23" width="4.875" customWidth="1"/>
    <col min="24" max="24" width="5.625" customWidth="1"/>
    <col min="25" max="25" width="5.125" customWidth="1"/>
    <col min="26" max="26" width="4.25" customWidth="1"/>
    <col min="27" max="27" width="4.125" customWidth="1"/>
    <col min="28" max="28" width="4.75" customWidth="1"/>
    <col min="29" max="29" width="3" customWidth="1"/>
    <col min="30" max="30" width="4.25" customWidth="1"/>
    <col min="31" max="31" width="4" customWidth="1"/>
    <col min="32" max="32" width="4.5" customWidth="1"/>
    <col min="33" max="33" width="4.125" customWidth="1"/>
    <col min="34" max="34" width="4.625" customWidth="1"/>
    <col min="35" max="36" width="4.75" customWidth="1"/>
    <col min="37" max="37" width="5.5" customWidth="1"/>
    <col min="38" max="38" width="4.5" customWidth="1"/>
    <col min="39" max="39" width="4.75" customWidth="1"/>
    <col min="40" max="40" width="4.375" customWidth="1"/>
    <col min="41" max="41" width="4.5" customWidth="1"/>
    <col min="42" max="42" width="5.125" customWidth="1"/>
    <col min="43" max="43" width="5.875" customWidth="1"/>
    <col min="44" max="49" width="3.875" customWidth="1"/>
    <col min="50" max="50" width="3.625" customWidth="1"/>
    <col min="51" max="51" width="3.875" customWidth="1"/>
    <col min="52" max="52" width="3.125" customWidth="1"/>
    <col min="53" max="53" width="4.75" customWidth="1"/>
    <col min="54" max="54" width="4.5" customWidth="1"/>
    <col min="55" max="55" width="4.875" customWidth="1"/>
    <col min="56" max="56" width="4.625" customWidth="1"/>
    <col min="57" max="57" width="5.125" customWidth="1"/>
    <col min="58" max="58" width="3.25" customWidth="1"/>
    <col min="59" max="59" width="3.625" customWidth="1"/>
    <col min="60" max="60" width="4.75" customWidth="1"/>
    <col min="61" max="61" width="4.125" customWidth="1"/>
    <col min="62" max="62" width="6.375" customWidth="1"/>
    <col min="63" max="63" width="5.375" customWidth="1"/>
    <col min="64" max="65" width="5.5" customWidth="1"/>
    <col min="66" max="66" width="5.125" customWidth="1"/>
    <col min="67" max="67" width="6.375" customWidth="1"/>
    <col min="68" max="68" width="3.875" customWidth="1"/>
    <col min="69" max="69" width="4.5" customWidth="1"/>
    <col min="70" max="70" width="3.625" customWidth="1"/>
    <col min="71" max="71" width="3" customWidth="1"/>
    <col min="72" max="73" width="4.5" customWidth="1"/>
    <col min="74" max="74" width="5.125" customWidth="1"/>
    <col min="75" max="75" width="3.625" customWidth="1"/>
    <col min="76" max="76" width="4.875" customWidth="1"/>
    <col min="77" max="77" width="3.375" customWidth="1"/>
    <col min="78" max="78" width="4" customWidth="1"/>
    <col min="79" max="79" width="4.25" customWidth="1"/>
    <col min="80" max="80" width="4.625" customWidth="1"/>
    <col min="81" max="81" width="4.75" customWidth="1"/>
    <col min="82" max="83" width="5.125" customWidth="1"/>
    <col min="84" max="84" width="3.625" customWidth="1"/>
    <col min="85" max="85" width="5" customWidth="1"/>
    <col min="86" max="86" width="4.5" customWidth="1"/>
    <col min="87" max="87" width="4.75" customWidth="1"/>
    <col min="88" max="88" width="4.5" customWidth="1"/>
    <col min="89" max="89" width="4.25" customWidth="1"/>
    <col min="90" max="91" width="4.75" customWidth="1"/>
    <col min="92" max="92" width="4.625" customWidth="1"/>
    <col min="93" max="93" width="5" customWidth="1"/>
    <col min="94" max="94" width="5.375" customWidth="1"/>
    <col min="95" max="95" width="4.625" customWidth="1"/>
    <col min="96" max="96" width="3.625" customWidth="1"/>
    <col min="97" max="97" width="4.5" customWidth="1"/>
    <col min="98" max="98" width="4.125" customWidth="1"/>
    <col min="99" max="99" width="4.5" customWidth="1"/>
    <col min="100" max="100" width="4.25" customWidth="1"/>
    <col min="101" max="101" width="4" customWidth="1"/>
    <col min="102" max="102" width="4.5" customWidth="1"/>
    <col min="103" max="103" width="4.875" customWidth="1"/>
    <col min="104" max="104" width="4.25" customWidth="1"/>
    <col min="105" max="105" width="4.625" customWidth="1"/>
    <col min="106" max="106" width="4.125" customWidth="1"/>
    <col min="107" max="107" width="4" customWidth="1"/>
    <col min="108" max="108" width="4.875" customWidth="1"/>
    <col min="109" max="109" width="5.375" customWidth="1"/>
    <col min="110" max="110" width="8.625" customWidth="1"/>
    <col min="111" max="111" width="9" customWidth="1"/>
  </cols>
  <sheetData>
    <row r="1" spans="1:20" ht="15.75" x14ac:dyDescent="0.2">
      <c r="A1" s="1"/>
      <c r="B1" s="2"/>
      <c r="C1" s="3"/>
      <c r="D1" s="4"/>
      <c r="E1" s="5"/>
      <c r="F1" s="6"/>
      <c r="G1" s="7"/>
      <c r="H1" s="8"/>
      <c r="I1" s="9"/>
      <c r="J1" s="10"/>
    </row>
    <row r="2" spans="1:20" ht="14.25" customHeight="1" x14ac:dyDescent="0.2">
      <c r="A2" s="1"/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20" ht="14.25" customHeight="1" x14ac:dyDescent="0.2">
      <c r="A3" s="1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1:20" ht="22.5" x14ac:dyDescent="0.2">
      <c r="A4" s="1"/>
      <c r="B4" s="184" t="s">
        <v>1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</row>
    <row r="5" spans="1:20" ht="15.75" x14ac:dyDescent="0.2">
      <c r="A5" s="1"/>
      <c r="B5" s="11" t="s">
        <v>2</v>
      </c>
      <c r="C5" s="3"/>
      <c r="D5" s="4"/>
      <c r="E5" s="5"/>
      <c r="F5" s="6"/>
      <c r="G5" s="7"/>
      <c r="H5" s="8"/>
      <c r="I5" s="12"/>
      <c r="J5" s="13"/>
      <c r="N5" s="185" t="s">
        <v>3</v>
      </c>
      <c r="O5" s="185"/>
      <c r="P5" s="185"/>
      <c r="Q5" s="185"/>
      <c r="R5" s="185"/>
    </row>
    <row r="6" spans="1:20" ht="15.75" customHeight="1" x14ac:dyDescent="0.2">
      <c r="A6" s="1"/>
      <c r="B6" s="2"/>
      <c r="C6" s="3"/>
      <c r="D6" s="4"/>
      <c r="E6" s="14"/>
      <c r="N6" s="185"/>
      <c r="O6" s="185"/>
      <c r="P6" s="185"/>
      <c r="Q6" s="185"/>
      <c r="R6" s="185"/>
    </row>
    <row r="7" spans="1:20" ht="15.75" x14ac:dyDescent="0.2">
      <c r="A7" s="1"/>
      <c r="B7" s="15" t="s">
        <v>4</v>
      </c>
      <c r="C7" s="16"/>
      <c r="D7" s="4"/>
      <c r="E7" s="5"/>
      <c r="N7" s="185"/>
      <c r="O7" s="185"/>
      <c r="P7" s="185"/>
      <c r="Q7" s="185"/>
      <c r="R7" s="185"/>
    </row>
    <row r="8" spans="1:20" ht="15.75" x14ac:dyDescent="0.2">
      <c r="A8" s="1"/>
      <c r="B8" s="17" t="s">
        <v>5</v>
      </c>
      <c r="C8" s="16"/>
      <c r="D8" s="4"/>
      <c r="E8" s="5"/>
      <c r="N8" s="185"/>
      <c r="O8" s="185"/>
      <c r="P8" s="185"/>
      <c r="Q8" s="185"/>
      <c r="R8" s="185"/>
    </row>
    <row r="9" spans="1:20" ht="15.75" x14ac:dyDescent="0.25">
      <c r="A9" s="1"/>
      <c r="B9" s="18"/>
      <c r="C9" s="19"/>
      <c r="D9" s="20"/>
      <c r="E9" s="5"/>
      <c r="N9" s="185"/>
      <c r="O9" s="185"/>
      <c r="P9" s="185"/>
      <c r="Q9" s="185"/>
      <c r="R9" s="185"/>
    </row>
    <row r="10" spans="1:20" ht="15.75" x14ac:dyDescent="0.25">
      <c r="A10" s="1"/>
      <c r="B10" s="2"/>
      <c r="C10" s="19"/>
      <c r="D10" s="20"/>
      <c r="E10" s="21"/>
      <c r="F10" s="6"/>
      <c r="G10" s="7"/>
      <c r="H10" s="8"/>
      <c r="I10" s="22"/>
      <c r="J10" s="23"/>
      <c r="N10" s="186"/>
      <c r="O10" s="186"/>
      <c r="P10" s="186"/>
      <c r="Q10" s="186"/>
      <c r="R10" s="186"/>
    </row>
    <row r="11" spans="1:20" ht="15.75" customHeight="1" x14ac:dyDescent="0.2">
      <c r="A11" s="1"/>
      <c r="B11" s="190" t="s">
        <v>6</v>
      </c>
      <c r="C11" s="190"/>
      <c r="D11" s="190"/>
      <c r="E11" s="190"/>
      <c r="F11" s="190"/>
      <c r="G11" s="190"/>
      <c r="H11" s="190"/>
      <c r="I11" s="190"/>
      <c r="J11" s="190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ht="15.75" customHeight="1" x14ac:dyDescent="0.2">
      <c r="A12" s="1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5.75" customHeight="1" x14ac:dyDescent="0.2">
      <c r="A13" s="1"/>
      <c r="B13" s="24"/>
      <c r="C13" s="24"/>
      <c r="D13" s="24"/>
      <c r="E13" s="24"/>
      <c r="F13" s="24"/>
      <c r="G13" s="24"/>
      <c r="H13" s="24"/>
      <c r="I13" s="24"/>
      <c r="J13" s="24"/>
      <c r="K13" s="190" t="s">
        <v>7</v>
      </c>
      <c r="L13" s="190"/>
      <c r="M13" s="190"/>
      <c r="N13" s="190"/>
      <c r="O13" s="190"/>
      <c r="P13" s="190"/>
      <c r="Q13" s="24"/>
      <c r="R13" s="24"/>
      <c r="S13" s="24"/>
      <c r="T13" s="24"/>
    </row>
    <row r="14" spans="1:20" ht="22.5" x14ac:dyDescent="0.2">
      <c r="A14" s="1"/>
      <c r="B14" s="192" t="s">
        <v>8</v>
      </c>
      <c r="C14" s="193" t="s">
        <v>9</v>
      </c>
      <c r="D14" s="194" t="s">
        <v>10</v>
      </c>
      <c r="E14" s="191" t="s">
        <v>11</v>
      </c>
      <c r="F14" s="195" t="s">
        <v>12</v>
      </c>
      <c r="G14" s="196" t="s">
        <v>13</v>
      </c>
      <c r="H14" s="197" t="s">
        <v>14</v>
      </c>
      <c r="I14" s="26" t="s">
        <v>15</v>
      </c>
      <c r="J14" s="27" t="s">
        <v>16</v>
      </c>
      <c r="K14" s="25" t="s">
        <v>17</v>
      </c>
      <c r="L14" s="25" t="s">
        <v>18</v>
      </c>
      <c r="M14" s="25" t="s">
        <v>19</v>
      </c>
      <c r="N14" s="25" t="s">
        <v>20</v>
      </c>
      <c r="O14" s="25" t="s">
        <v>21</v>
      </c>
      <c r="P14" s="25" t="s">
        <v>22</v>
      </c>
      <c r="Q14" s="25" t="s">
        <v>23</v>
      </c>
      <c r="R14" s="25" t="s">
        <v>24</v>
      </c>
      <c r="S14" s="25" t="s">
        <v>25</v>
      </c>
      <c r="T14" s="191" t="s">
        <v>26</v>
      </c>
    </row>
    <row r="15" spans="1:20" ht="22.5" x14ac:dyDescent="0.2">
      <c r="A15" s="1"/>
      <c r="B15" s="192"/>
      <c r="C15" s="193"/>
      <c r="D15" s="194"/>
      <c r="E15" s="191"/>
      <c r="F15" s="195"/>
      <c r="G15" s="196"/>
      <c r="H15" s="197"/>
      <c r="I15" s="26" t="s">
        <v>27</v>
      </c>
      <c r="J15" s="27" t="s">
        <v>28</v>
      </c>
      <c r="K15" s="28" t="s">
        <v>27</v>
      </c>
      <c r="L15" s="28" t="s">
        <v>27</v>
      </c>
      <c r="M15" s="28" t="s">
        <v>27</v>
      </c>
      <c r="N15" s="28" t="s">
        <v>27</v>
      </c>
      <c r="O15" s="28" t="s">
        <v>27</v>
      </c>
      <c r="P15" s="28" t="s">
        <v>27</v>
      </c>
      <c r="Q15" s="28" t="s">
        <v>27</v>
      </c>
      <c r="R15" s="28" t="s">
        <v>27</v>
      </c>
      <c r="S15" s="28" t="s">
        <v>27</v>
      </c>
      <c r="T15" s="191"/>
    </row>
    <row r="16" spans="1:20" x14ac:dyDescent="0.2">
      <c r="A16" s="1"/>
      <c r="B16" s="29">
        <v>1</v>
      </c>
      <c r="C16" s="30" t="s">
        <v>29</v>
      </c>
      <c r="D16" s="31">
        <v>625.89</v>
      </c>
      <c r="E16" s="32">
        <v>653.79999999999995</v>
      </c>
      <c r="F16" s="33">
        <v>781</v>
      </c>
      <c r="G16" s="34">
        <v>2135</v>
      </c>
      <c r="H16" s="35" t="s">
        <v>30</v>
      </c>
      <c r="I16" s="36">
        <v>111.35</v>
      </c>
      <c r="J16" s="37">
        <v>55.19</v>
      </c>
      <c r="K16" s="38">
        <f t="shared" ref="K16:K79" si="0">0.1*I16</f>
        <v>11.135</v>
      </c>
      <c r="L16" s="38">
        <f t="shared" ref="L16:L79" si="1">0.03*I16</f>
        <v>3.3404999999999996</v>
      </c>
      <c r="M16" s="38">
        <f t="shared" ref="M16:M79" si="2">0.06*I16</f>
        <v>6.6809999999999992</v>
      </c>
      <c r="N16" s="38">
        <f t="shared" ref="N16:N79" si="3">0.02*I16</f>
        <v>2.2269999999999999</v>
      </c>
      <c r="O16" s="38">
        <f t="shared" ref="O16:O79" si="4">0.02*I16</f>
        <v>2.2269999999999999</v>
      </c>
      <c r="P16" s="38">
        <f t="shared" ref="P16:P79" si="5">0.0125*I16</f>
        <v>1.391875</v>
      </c>
      <c r="Q16" s="38">
        <f t="shared" ref="Q16:Q79" si="6">0.05*I16</f>
        <v>5.5674999999999999</v>
      </c>
      <c r="R16" s="38">
        <f t="shared" ref="R16:R79" si="7">0.009*I16</f>
        <v>1.0021499999999999</v>
      </c>
      <c r="S16" s="38">
        <f t="shared" ref="S16:S79" si="8">0.001*I16</f>
        <v>0.11134999999999999</v>
      </c>
      <c r="T16" s="39">
        <f t="shared" ref="T16:T79" si="9">SUM(I16:S16)</f>
        <v>200.22337499999998</v>
      </c>
    </row>
    <row r="17" spans="1:20" x14ac:dyDescent="0.2">
      <c r="A17" s="1"/>
      <c r="B17" s="29">
        <v>2</v>
      </c>
      <c r="C17" s="30" t="s">
        <v>31</v>
      </c>
      <c r="D17" s="31">
        <v>1251.79</v>
      </c>
      <c r="E17" s="32">
        <v>1307.6199999999999</v>
      </c>
      <c r="F17" s="33">
        <v>782</v>
      </c>
      <c r="G17" s="34">
        <v>2136</v>
      </c>
      <c r="H17" s="35" t="s">
        <v>30</v>
      </c>
      <c r="I17" s="36">
        <v>168.88</v>
      </c>
      <c r="J17" s="40">
        <v>55.19</v>
      </c>
      <c r="K17" s="38">
        <f t="shared" si="0"/>
        <v>16.888000000000002</v>
      </c>
      <c r="L17" s="38">
        <f t="shared" si="1"/>
        <v>5.0663999999999998</v>
      </c>
      <c r="M17" s="38">
        <f t="shared" si="2"/>
        <v>10.1328</v>
      </c>
      <c r="N17" s="38">
        <f t="shared" si="3"/>
        <v>3.3776000000000002</v>
      </c>
      <c r="O17" s="38">
        <f t="shared" si="4"/>
        <v>3.3776000000000002</v>
      </c>
      <c r="P17" s="38">
        <f t="shared" si="5"/>
        <v>2.1110000000000002</v>
      </c>
      <c r="Q17" s="38">
        <f t="shared" si="6"/>
        <v>8.4440000000000008</v>
      </c>
      <c r="R17" s="38">
        <f t="shared" si="7"/>
        <v>1.5199199999999999</v>
      </c>
      <c r="S17" s="38">
        <f t="shared" si="8"/>
        <v>0.16888</v>
      </c>
      <c r="T17" s="39">
        <f t="shared" si="9"/>
        <v>275.15619999999996</v>
      </c>
    </row>
    <row r="18" spans="1:20" x14ac:dyDescent="0.2">
      <c r="A18" s="1"/>
      <c r="B18" s="29">
        <v>3</v>
      </c>
      <c r="C18" s="30" t="s">
        <v>32</v>
      </c>
      <c r="D18" s="31">
        <v>2503.58</v>
      </c>
      <c r="E18" s="32">
        <v>2615.2399999999998</v>
      </c>
      <c r="F18" s="33">
        <v>783</v>
      </c>
      <c r="G18" s="34">
        <v>2137</v>
      </c>
      <c r="H18" s="35" t="s">
        <v>30</v>
      </c>
      <c r="I18" s="36">
        <v>228.27</v>
      </c>
      <c r="J18" s="40">
        <v>55.19</v>
      </c>
      <c r="K18" s="38">
        <f t="shared" si="0"/>
        <v>22.827000000000002</v>
      </c>
      <c r="L18" s="38">
        <f t="shared" si="1"/>
        <v>6.8480999999999996</v>
      </c>
      <c r="M18" s="38">
        <f t="shared" si="2"/>
        <v>13.696199999999999</v>
      </c>
      <c r="N18" s="38">
        <f t="shared" si="3"/>
        <v>4.5654000000000003</v>
      </c>
      <c r="O18" s="38">
        <f t="shared" si="4"/>
        <v>4.5654000000000003</v>
      </c>
      <c r="P18" s="38">
        <f t="shared" si="5"/>
        <v>2.8533750000000002</v>
      </c>
      <c r="Q18" s="38">
        <f t="shared" si="6"/>
        <v>11.413500000000001</v>
      </c>
      <c r="R18" s="38">
        <f t="shared" si="7"/>
        <v>2.05443</v>
      </c>
      <c r="S18" s="38">
        <f t="shared" si="8"/>
        <v>0.22827000000000003</v>
      </c>
      <c r="T18" s="39">
        <f t="shared" si="9"/>
        <v>352.51167500000008</v>
      </c>
    </row>
    <row r="19" spans="1:20" x14ac:dyDescent="0.2">
      <c r="A19" s="1"/>
      <c r="B19" s="29">
        <v>4</v>
      </c>
      <c r="C19" s="30" t="s">
        <v>33</v>
      </c>
      <c r="D19" s="31">
        <v>5007.1499999999996</v>
      </c>
      <c r="E19" s="32">
        <v>5230.47</v>
      </c>
      <c r="F19" s="33">
        <v>784</v>
      </c>
      <c r="G19" s="34">
        <v>2138</v>
      </c>
      <c r="H19" s="35" t="s">
        <v>30</v>
      </c>
      <c r="I19" s="36">
        <v>319.17</v>
      </c>
      <c r="J19" s="40">
        <v>55.19</v>
      </c>
      <c r="K19" s="38">
        <f t="shared" si="0"/>
        <v>31.917000000000002</v>
      </c>
      <c r="L19" s="38">
        <f t="shared" si="1"/>
        <v>9.5751000000000008</v>
      </c>
      <c r="M19" s="38">
        <f t="shared" si="2"/>
        <v>19.150200000000002</v>
      </c>
      <c r="N19" s="38">
        <f t="shared" si="3"/>
        <v>6.3834000000000009</v>
      </c>
      <c r="O19" s="38">
        <f t="shared" si="4"/>
        <v>6.3834000000000009</v>
      </c>
      <c r="P19" s="38">
        <f t="shared" si="5"/>
        <v>3.9896250000000002</v>
      </c>
      <c r="Q19" s="38">
        <f t="shared" si="6"/>
        <v>15.958500000000001</v>
      </c>
      <c r="R19" s="38">
        <f t="shared" si="7"/>
        <v>2.8725299999999998</v>
      </c>
      <c r="S19" s="38">
        <f t="shared" si="8"/>
        <v>0.31917000000000001</v>
      </c>
      <c r="T19" s="39">
        <f t="shared" si="9"/>
        <v>470.90892500000001</v>
      </c>
    </row>
    <row r="20" spans="1:20" x14ac:dyDescent="0.2">
      <c r="A20" s="1"/>
      <c r="B20" s="29">
        <v>5</v>
      </c>
      <c r="C20" s="30" t="s">
        <v>34</v>
      </c>
      <c r="D20" s="31">
        <v>10014.299999999999</v>
      </c>
      <c r="E20" s="32">
        <v>10460.94</v>
      </c>
      <c r="F20" s="33">
        <v>785</v>
      </c>
      <c r="G20" s="34">
        <v>2139</v>
      </c>
      <c r="H20" s="35" t="s">
        <v>30</v>
      </c>
      <c r="I20" s="36">
        <v>636.51</v>
      </c>
      <c r="J20" s="40">
        <v>55.19</v>
      </c>
      <c r="K20" s="38">
        <f t="shared" si="0"/>
        <v>63.651000000000003</v>
      </c>
      <c r="L20" s="38">
        <f t="shared" si="1"/>
        <v>19.095299999999998</v>
      </c>
      <c r="M20" s="38">
        <f t="shared" si="2"/>
        <v>38.190599999999996</v>
      </c>
      <c r="N20" s="38">
        <f t="shared" si="3"/>
        <v>12.7302</v>
      </c>
      <c r="O20" s="38">
        <f t="shared" si="4"/>
        <v>12.7302</v>
      </c>
      <c r="P20" s="38">
        <f t="shared" si="5"/>
        <v>7.9563750000000004</v>
      </c>
      <c r="Q20" s="38">
        <f t="shared" si="6"/>
        <v>31.825500000000002</v>
      </c>
      <c r="R20" s="38">
        <f t="shared" si="7"/>
        <v>5.7285899999999996</v>
      </c>
      <c r="S20" s="38">
        <f t="shared" si="8"/>
        <v>0.63651000000000002</v>
      </c>
      <c r="T20" s="39">
        <f t="shared" si="9"/>
        <v>884.24427500000002</v>
      </c>
    </row>
    <row r="21" spans="1:20" x14ac:dyDescent="0.2">
      <c r="A21" s="1"/>
      <c r="B21" s="29">
        <v>6</v>
      </c>
      <c r="C21" s="30" t="s">
        <v>35</v>
      </c>
      <c r="D21" s="31">
        <v>15021.47</v>
      </c>
      <c r="E21" s="32">
        <v>15691.43</v>
      </c>
      <c r="F21" s="33">
        <v>786</v>
      </c>
      <c r="G21" s="34">
        <v>2140</v>
      </c>
      <c r="H21" s="35" t="s">
        <v>30</v>
      </c>
      <c r="I21" s="36">
        <v>681.04</v>
      </c>
      <c r="J21" s="40">
        <v>55.19</v>
      </c>
      <c r="K21" s="38">
        <f t="shared" si="0"/>
        <v>68.103999999999999</v>
      </c>
      <c r="L21" s="38">
        <f t="shared" si="1"/>
        <v>20.431199999999997</v>
      </c>
      <c r="M21" s="38">
        <f t="shared" si="2"/>
        <v>40.862399999999994</v>
      </c>
      <c r="N21" s="38">
        <f t="shared" si="3"/>
        <v>13.620799999999999</v>
      </c>
      <c r="O21" s="38">
        <f t="shared" si="4"/>
        <v>13.620799999999999</v>
      </c>
      <c r="P21" s="38">
        <f t="shared" si="5"/>
        <v>8.5129999999999999</v>
      </c>
      <c r="Q21" s="38">
        <f t="shared" si="6"/>
        <v>34.052</v>
      </c>
      <c r="R21" s="38">
        <f t="shared" si="7"/>
        <v>6.1293599999999993</v>
      </c>
      <c r="S21" s="38">
        <f t="shared" si="8"/>
        <v>0.68103999999999998</v>
      </c>
      <c r="T21" s="39">
        <f t="shared" si="9"/>
        <v>942.24460000000022</v>
      </c>
    </row>
    <row r="22" spans="1:20" x14ac:dyDescent="0.2">
      <c r="A22" s="1"/>
      <c r="B22" s="29">
        <v>7</v>
      </c>
      <c r="C22" s="30" t="s">
        <v>36</v>
      </c>
      <c r="D22" s="31">
        <v>25035.77</v>
      </c>
      <c r="E22" s="32">
        <v>26152.37</v>
      </c>
      <c r="F22" s="33">
        <v>787</v>
      </c>
      <c r="G22" s="34">
        <v>2141</v>
      </c>
      <c r="H22" s="35" t="s">
        <v>30</v>
      </c>
      <c r="I22" s="36">
        <v>862.9</v>
      </c>
      <c r="J22" s="40">
        <v>55.19</v>
      </c>
      <c r="K22" s="38">
        <f t="shared" si="0"/>
        <v>86.29</v>
      </c>
      <c r="L22" s="38">
        <f t="shared" si="1"/>
        <v>25.886999999999997</v>
      </c>
      <c r="M22" s="38">
        <f t="shared" si="2"/>
        <v>51.773999999999994</v>
      </c>
      <c r="N22" s="38">
        <f t="shared" si="3"/>
        <v>17.257999999999999</v>
      </c>
      <c r="O22" s="38">
        <f t="shared" si="4"/>
        <v>17.257999999999999</v>
      </c>
      <c r="P22" s="38">
        <f t="shared" si="5"/>
        <v>10.786250000000001</v>
      </c>
      <c r="Q22" s="38">
        <f t="shared" si="6"/>
        <v>43.145000000000003</v>
      </c>
      <c r="R22" s="38">
        <f t="shared" si="7"/>
        <v>7.7660999999999989</v>
      </c>
      <c r="S22" s="38">
        <f t="shared" si="8"/>
        <v>0.8629</v>
      </c>
      <c r="T22" s="39">
        <f t="shared" si="9"/>
        <v>1179.11725</v>
      </c>
    </row>
    <row r="23" spans="1:20" x14ac:dyDescent="0.2">
      <c r="A23" s="1"/>
      <c r="B23" s="29">
        <v>8</v>
      </c>
      <c r="C23" s="30" t="s">
        <v>37</v>
      </c>
      <c r="D23" s="31">
        <v>37553.65</v>
      </c>
      <c r="E23" s="32">
        <v>39228.54</v>
      </c>
      <c r="F23" s="33">
        <v>788</v>
      </c>
      <c r="G23" s="34">
        <v>2142</v>
      </c>
      <c r="H23" s="35" t="s">
        <v>30</v>
      </c>
      <c r="I23" s="36">
        <v>1091.1500000000001</v>
      </c>
      <c r="J23" s="40">
        <v>55.19</v>
      </c>
      <c r="K23" s="38">
        <f t="shared" si="0"/>
        <v>109.11500000000001</v>
      </c>
      <c r="L23" s="38">
        <f t="shared" si="1"/>
        <v>32.734500000000004</v>
      </c>
      <c r="M23" s="38">
        <f t="shared" si="2"/>
        <v>65.469000000000008</v>
      </c>
      <c r="N23" s="38">
        <f t="shared" si="3"/>
        <v>21.823000000000004</v>
      </c>
      <c r="O23" s="38">
        <f t="shared" si="4"/>
        <v>21.823000000000004</v>
      </c>
      <c r="P23" s="38">
        <f t="shared" si="5"/>
        <v>13.639375000000001</v>
      </c>
      <c r="Q23" s="38">
        <f t="shared" si="6"/>
        <v>54.557500000000005</v>
      </c>
      <c r="R23" s="38">
        <f t="shared" si="7"/>
        <v>9.8203499999999995</v>
      </c>
      <c r="S23" s="38">
        <f t="shared" si="8"/>
        <v>1.0911500000000001</v>
      </c>
      <c r="T23" s="39">
        <f t="shared" si="9"/>
        <v>1476.4128750000002</v>
      </c>
    </row>
    <row r="24" spans="1:20" x14ac:dyDescent="0.2">
      <c r="A24" s="1"/>
      <c r="B24" s="29">
        <v>9</v>
      </c>
      <c r="C24" s="30" t="s">
        <v>38</v>
      </c>
      <c r="D24" s="31">
        <v>50071.55</v>
      </c>
      <c r="E24" s="32">
        <v>52304.74</v>
      </c>
      <c r="F24" s="33">
        <v>789</v>
      </c>
      <c r="G24" s="34">
        <v>2143</v>
      </c>
      <c r="H24" s="35" t="s">
        <v>30</v>
      </c>
      <c r="I24" s="36">
        <v>1456.73</v>
      </c>
      <c r="J24" s="40">
        <v>55.19</v>
      </c>
      <c r="K24" s="38">
        <f t="shared" si="0"/>
        <v>145.673</v>
      </c>
      <c r="L24" s="38">
        <f t="shared" si="1"/>
        <v>43.701900000000002</v>
      </c>
      <c r="M24" s="38">
        <f t="shared" si="2"/>
        <v>87.403800000000004</v>
      </c>
      <c r="N24" s="38">
        <f t="shared" si="3"/>
        <v>29.134600000000002</v>
      </c>
      <c r="O24" s="38">
        <f t="shared" si="4"/>
        <v>29.134600000000002</v>
      </c>
      <c r="P24" s="38">
        <f t="shared" si="5"/>
        <v>18.209125</v>
      </c>
      <c r="Q24" s="38">
        <f t="shared" si="6"/>
        <v>72.836500000000001</v>
      </c>
      <c r="R24" s="38">
        <f t="shared" si="7"/>
        <v>13.110569999999999</v>
      </c>
      <c r="S24" s="38">
        <f t="shared" si="8"/>
        <v>1.4567300000000001</v>
      </c>
      <c r="T24" s="39">
        <f t="shared" si="9"/>
        <v>1952.5808250000005</v>
      </c>
    </row>
    <row r="25" spans="1:20" x14ac:dyDescent="0.2">
      <c r="A25" s="1"/>
      <c r="B25" s="29">
        <v>10</v>
      </c>
      <c r="C25" s="30" t="s">
        <v>39</v>
      </c>
      <c r="D25" s="31">
        <v>62589.43</v>
      </c>
      <c r="E25" s="32">
        <v>65380.92</v>
      </c>
      <c r="F25" s="33">
        <v>790</v>
      </c>
      <c r="G25" s="34">
        <v>2144</v>
      </c>
      <c r="H25" s="35" t="s">
        <v>30</v>
      </c>
      <c r="I25" s="36">
        <v>1729.5</v>
      </c>
      <c r="J25" s="40">
        <v>55.19</v>
      </c>
      <c r="K25" s="38">
        <f t="shared" si="0"/>
        <v>172.95000000000002</v>
      </c>
      <c r="L25" s="38">
        <f t="shared" si="1"/>
        <v>51.884999999999998</v>
      </c>
      <c r="M25" s="38">
        <f t="shared" si="2"/>
        <v>103.77</v>
      </c>
      <c r="N25" s="38">
        <f t="shared" si="3"/>
        <v>34.590000000000003</v>
      </c>
      <c r="O25" s="38">
        <f t="shared" si="4"/>
        <v>34.590000000000003</v>
      </c>
      <c r="P25" s="38">
        <f t="shared" si="5"/>
        <v>21.618750000000002</v>
      </c>
      <c r="Q25" s="38">
        <f t="shared" si="6"/>
        <v>86.475000000000009</v>
      </c>
      <c r="R25" s="38">
        <f t="shared" si="7"/>
        <v>15.565499999999998</v>
      </c>
      <c r="S25" s="38">
        <f t="shared" si="8"/>
        <v>1.7295</v>
      </c>
      <c r="T25" s="39">
        <f t="shared" si="9"/>
        <v>2307.8637500000004</v>
      </c>
    </row>
    <row r="26" spans="1:20" x14ac:dyDescent="0.2">
      <c r="A26" s="1"/>
      <c r="B26" s="29">
        <v>11</v>
      </c>
      <c r="C26" s="30" t="s">
        <v>40</v>
      </c>
      <c r="D26" s="31">
        <v>100143.09</v>
      </c>
      <c r="E26" s="32">
        <v>104609.47</v>
      </c>
      <c r="F26" s="33">
        <v>791</v>
      </c>
      <c r="G26" s="34">
        <v>2145</v>
      </c>
      <c r="H26" s="35" t="s">
        <v>30</v>
      </c>
      <c r="I26" s="36">
        <v>2273.23</v>
      </c>
      <c r="J26" s="40">
        <v>55.19</v>
      </c>
      <c r="K26" s="38">
        <f t="shared" si="0"/>
        <v>227.32300000000001</v>
      </c>
      <c r="L26" s="38">
        <f t="shared" si="1"/>
        <v>68.196899999999999</v>
      </c>
      <c r="M26" s="38">
        <f t="shared" si="2"/>
        <v>136.3938</v>
      </c>
      <c r="N26" s="38">
        <f t="shared" si="3"/>
        <v>45.464600000000004</v>
      </c>
      <c r="O26" s="38">
        <f t="shared" si="4"/>
        <v>45.464600000000004</v>
      </c>
      <c r="P26" s="38">
        <f t="shared" si="5"/>
        <v>28.415375000000001</v>
      </c>
      <c r="Q26" s="38">
        <f t="shared" si="6"/>
        <v>113.6615</v>
      </c>
      <c r="R26" s="38">
        <f t="shared" si="7"/>
        <v>20.459069999999997</v>
      </c>
      <c r="S26" s="38">
        <f t="shared" si="8"/>
        <v>2.2732299999999999</v>
      </c>
      <c r="T26" s="39">
        <f t="shared" si="9"/>
        <v>3016.0720749999991</v>
      </c>
    </row>
    <row r="27" spans="1:20" x14ac:dyDescent="0.2">
      <c r="A27" s="1"/>
      <c r="B27" s="29">
        <v>12</v>
      </c>
      <c r="C27" s="30" t="s">
        <v>41</v>
      </c>
      <c r="D27" s="31">
        <v>150214.64000000001</v>
      </c>
      <c r="E27" s="32">
        <v>156914.21</v>
      </c>
      <c r="F27" s="33">
        <v>793</v>
      </c>
      <c r="G27" s="34">
        <v>2147</v>
      </c>
      <c r="H27" s="35" t="s">
        <v>30</v>
      </c>
      <c r="I27" s="36">
        <v>3408.91</v>
      </c>
      <c r="J27" s="40">
        <v>55.19</v>
      </c>
      <c r="K27" s="38">
        <f t="shared" si="0"/>
        <v>340.89100000000002</v>
      </c>
      <c r="L27" s="38">
        <f t="shared" si="1"/>
        <v>102.26729999999999</v>
      </c>
      <c r="M27" s="38">
        <f t="shared" si="2"/>
        <v>204.53459999999998</v>
      </c>
      <c r="N27" s="38">
        <f t="shared" si="3"/>
        <v>68.178200000000004</v>
      </c>
      <c r="O27" s="38">
        <f t="shared" si="4"/>
        <v>68.178200000000004</v>
      </c>
      <c r="P27" s="38">
        <f t="shared" si="5"/>
        <v>42.611375000000002</v>
      </c>
      <c r="Q27" s="38">
        <f t="shared" si="6"/>
        <v>170.44550000000001</v>
      </c>
      <c r="R27" s="38">
        <f t="shared" si="7"/>
        <v>30.680189999999996</v>
      </c>
      <c r="S27" s="38">
        <f t="shared" si="8"/>
        <v>3.4089100000000001</v>
      </c>
      <c r="T27" s="39">
        <f t="shared" si="9"/>
        <v>4495.2952750000013</v>
      </c>
    </row>
    <row r="28" spans="1:20" ht="31.5" x14ac:dyDescent="0.2">
      <c r="A28" s="1"/>
      <c r="B28" s="29">
        <v>13</v>
      </c>
      <c r="C28" s="41" t="s">
        <v>42</v>
      </c>
      <c r="D28" s="31">
        <v>165589.35</v>
      </c>
      <c r="E28" s="32">
        <v>165589.35</v>
      </c>
      <c r="F28" s="42">
        <v>792</v>
      </c>
      <c r="G28" s="34">
        <v>2148</v>
      </c>
      <c r="H28" s="35" t="s">
        <v>30</v>
      </c>
      <c r="I28" s="36">
        <v>4166.03</v>
      </c>
      <c r="J28" s="40">
        <v>55.19</v>
      </c>
      <c r="K28" s="38">
        <f t="shared" si="0"/>
        <v>416.60300000000001</v>
      </c>
      <c r="L28" s="38">
        <f t="shared" si="1"/>
        <v>124.98089999999999</v>
      </c>
      <c r="M28" s="38">
        <f t="shared" si="2"/>
        <v>249.96179999999998</v>
      </c>
      <c r="N28" s="38">
        <f t="shared" si="3"/>
        <v>83.320599999999999</v>
      </c>
      <c r="O28" s="38">
        <f t="shared" si="4"/>
        <v>83.320599999999999</v>
      </c>
      <c r="P28" s="38">
        <f t="shared" si="5"/>
        <v>52.075375000000001</v>
      </c>
      <c r="Q28" s="38">
        <f t="shared" si="6"/>
        <v>208.3015</v>
      </c>
      <c r="R28" s="38">
        <f t="shared" si="7"/>
        <v>37.494269999999993</v>
      </c>
      <c r="S28" s="38">
        <f t="shared" si="8"/>
        <v>4.1660300000000001</v>
      </c>
      <c r="T28" s="39">
        <f t="shared" si="9"/>
        <v>5481.4440749999994</v>
      </c>
    </row>
    <row r="29" spans="1:20" x14ac:dyDescent="0.2">
      <c r="A29" s="1"/>
      <c r="B29" s="29">
        <v>14</v>
      </c>
      <c r="C29" s="30" t="s">
        <v>43</v>
      </c>
      <c r="D29" s="31">
        <v>250357.73</v>
      </c>
      <c r="E29" s="32">
        <v>261523.68</v>
      </c>
      <c r="F29" s="43">
        <v>795</v>
      </c>
      <c r="G29" s="34">
        <v>2149</v>
      </c>
      <c r="H29" s="35" t="s">
        <v>30</v>
      </c>
      <c r="I29" s="36">
        <v>4166.03</v>
      </c>
      <c r="J29" s="40">
        <v>110.35</v>
      </c>
      <c r="K29" s="38">
        <f t="shared" si="0"/>
        <v>416.60300000000001</v>
      </c>
      <c r="L29" s="38">
        <f t="shared" si="1"/>
        <v>124.98089999999999</v>
      </c>
      <c r="M29" s="38">
        <f t="shared" si="2"/>
        <v>249.96179999999998</v>
      </c>
      <c r="N29" s="38">
        <f t="shared" si="3"/>
        <v>83.320599999999999</v>
      </c>
      <c r="O29" s="38">
        <f t="shared" si="4"/>
        <v>83.320599999999999</v>
      </c>
      <c r="P29" s="38">
        <f t="shared" si="5"/>
        <v>52.075375000000001</v>
      </c>
      <c r="Q29" s="38">
        <f t="shared" si="6"/>
        <v>208.3015</v>
      </c>
      <c r="R29" s="38">
        <f t="shared" si="7"/>
        <v>37.494269999999993</v>
      </c>
      <c r="S29" s="38">
        <f t="shared" si="8"/>
        <v>4.1660300000000001</v>
      </c>
      <c r="T29" s="39">
        <f t="shared" si="9"/>
        <v>5536.6040750000002</v>
      </c>
    </row>
    <row r="30" spans="1:20" ht="31.5" x14ac:dyDescent="0.2">
      <c r="A30" s="1"/>
      <c r="B30" s="29">
        <v>15</v>
      </c>
      <c r="C30" s="41" t="s">
        <v>44</v>
      </c>
      <c r="D30" s="31">
        <v>275982.21999999997</v>
      </c>
      <c r="E30" s="32">
        <v>275982.21999999997</v>
      </c>
      <c r="F30" s="42">
        <v>794</v>
      </c>
      <c r="G30" s="34">
        <v>2150</v>
      </c>
      <c r="H30" s="35" t="s">
        <v>30</v>
      </c>
      <c r="I30" s="36">
        <v>4923.17</v>
      </c>
      <c r="J30" s="40">
        <v>110.35</v>
      </c>
      <c r="K30" s="38">
        <f t="shared" si="0"/>
        <v>492.31700000000001</v>
      </c>
      <c r="L30" s="38">
        <f t="shared" si="1"/>
        <v>147.6951</v>
      </c>
      <c r="M30" s="38">
        <f t="shared" si="2"/>
        <v>295.39019999999999</v>
      </c>
      <c r="N30" s="38">
        <f t="shared" si="3"/>
        <v>98.463400000000007</v>
      </c>
      <c r="O30" s="38">
        <f t="shared" si="4"/>
        <v>98.463400000000007</v>
      </c>
      <c r="P30" s="38">
        <f t="shared" si="5"/>
        <v>61.539625000000001</v>
      </c>
      <c r="Q30" s="38">
        <f t="shared" si="6"/>
        <v>246.1585</v>
      </c>
      <c r="R30" s="38">
        <f t="shared" si="7"/>
        <v>44.308529999999998</v>
      </c>
      <c r="S30" s="38">
        <f t="shared" si="8"/>
        <v>4.9231699999999998</v>
      </c>
      <c r="T30" s="39">
        <f t="shared" si="9"/>
        <v>6522.7789250000005</v>
      </c>
    </row>
    <row r="31" spans="1:20" x14ac:dyDescent="0.2">
      <c r="A31" s="1"/>
      <c r="B31" s="29">
        <v>16</v>
      </c>
      <c r="C31" s="30" t="s">
        <v>45</v>
      </c>
      <c r="D31" s="31">
        <v>375536.58</v>
      </c>
      <c r="E31" s="32">
        <v>392285.51</v>
      </c>
      <c r="F31" s="43">
        <v>796</v>
      </c>
      <c r="G31" s="34">
        <v>2151</v>
      </c>
      <c r="H31" s="35" t="s">
        <v>30</v>
      </c>
      <c r="I31" s="36">
        <v>4923.17</v>
      </c>
      <c r="J31" s="40">
        <v>220.76</v>
      </c>
      <c r="K31" s="38">
        <f t="shared" si="0"/>
        <v>492.31700000000001</v>
      </c>
      <c r="L31" s="38">
        <f t="shared" si="1"/>
        <v>147.6951</v>
      </c>
      <c r="M31" s="38">
        <f t="shared" si="2"/>
        <v>295.39019999999999</v>
      </c>
      <c r="N31" s="38">
        <f t="shared" si="3"/>
        <v>98.463400000000007</v>
      </c>
      <c r="O31" s="38">
        <f t="shared" si="4"/>
        <v>98.463400000000007</v>
      </c>
      <c r="P31" s="38">
        <f t="shared" si="5"/>
        <v>61.539625000000001</v>
      </c>
      <c r="Q31" s="38">
        <f t="shared" si="6"/>
        <v>246.1585</v>
      </c>
      <c r="R31" s="38">
        <f t="shared" si="7"/>
        <v>44.308529999999998</v>
      </c>
      <c r="S31" s="38">
        <f t="shared" si="8"/>
        <v>4.9231699999999998</v>
      </c>
      <c r="T31" s="39">
        <f t="shared" si="9"/>
        <v>6633.1889250000004</v>
      </c>
    </row>
    <row r="32" spans="1:20" x14ac:dyDescent="0.2">
      <c r="A32" s="1"/>
      <c r="B32" s="29">
        <v>17</v>
      </c>
      <c r="C32" s="30" t="s">
        <v>46</v>
      </c>
      <c r="D32" s="31">
        <v>500715.44</v>
      </c>
      <c r="E32" s="32">
        <v>523047.35</v>
      </c>
      <c r="F32" s="43">
        <v>798</v>
      </c>
      <c r="G32" s="34">
        <v>2152</v>
      </c>
      <c r="H32" s="35" t="s">
        <v>30</v>
      </c>
      <c r="I32" s="36">
        <v>5680.28</v>
      </c>
      <c r="J32" s="40">
        <v>220.76</v>
      </c>
      <c r="K32" s="38">
        <f t="shared" si="0"/>
        <v>568.02800000000002</v>
      </c>
      <c r="L32" s="38">
        <f t="shared" si="1"/>
        <v>170.40839999999997</v>
      </c>
      <c r="M32" s="38">
        <f t="shared" si="2"/>
        <v>340.81679999999994</v>
      </c>
      <c r="N32" s="38">
        <f t="shared" si="3"/>
        <v>113.6056</v>
      </c>
      <c r="O32" s="38">
        <f t="shared" si="4"/>
        <v>113.6056</v>
      </c>
      <c r="P32" s="38">
        <f t="shared" si="5"/>
        <v>71.003500000000003</v>
      </c>
      <c r="Q32" s="38">
        <f t="shared" si="6"/>
        <v>284.01400000000001</v>
      </c>
      <c r="R32" s="38">
        <f t="shared" si="7"/>
        <v>51.122519999999994</v>
      </c>
      <c r="S32" s="38">
        <f t="shared" si="8"/>
        <v>5.6802799999999998</v>
      </c>
      <c r="T32" s="39">
        <f t="shared" si="9"/>
        <v>7619.3246999999992</v>
      </c>
    </row>
    <row r="33" spans="1:20" ht="31.5" x14ac:dyDescent="0.2">
      <c r="A33" s="1"/>
      <c r="B33" s="29">
        <v>18</v>
      </c>
      <c r="C33" s="41" t="s">
        <v>47</v>
      </c>
      <c r="D33" s="31">
        <v>551964.53</v>
      </c>
      <c r="E33" s="32">
        <v>551964.53</v>
      </c>
      <c r="F33" s="42">
        <v>0</v>
      </c>
      <c r="G33" s="34">
        <v>2153</v>
      </c>
      <c r="H33" s="35" t="s">
        <v>30</v>
      </c>
      <c r="I33" s="36">
        <v>6062.56</v>
      </c>
      <c r="J33" s="40">
        <v>220.76</v>
      </c>
      <c r="K33" s="38">
        <f t="shared" si="0"/>
        <v>606.25600000000009</v>
      </c>
      <c r="L33" s="38">
        <f t="shared" si="1"/>
        <v>181.8768</v>
      </c>
      <c r="M33" s="38">
        <f t="shared" si="2"/>
        <v>363.75360000000001</v>
      </c>
      <c r="N33" s="38">
        <f t="shared" si="3"/>
        <v>121.25120000000001</v>
      </c>
      <c r="O33" s="38">
        <f t="shared" si="4"/>
        <v>121.25120000000001</v>
      </c>
      <c r="P33" s="38">
        <f t="shared" si="5"/>
        <v>75.782000000000011</v>
      </c>
      <c r="Q33" s="38">
        <f t="shared" si="6"/>
        <v>303.12800000000004</v>
      </c>
      <c r="R33" s="38">
        <f t="shared" si="7"/>
        <v>54.563040000000001</v>
      </c>
      <c r="S33" s="38">
        <f t="shared" si="8"/>
        <v>6.0625600000000004</v>
      </c>
      <c r="T33" s="39">
        <f t="shared" si="9"/>
        <v>8117.2444000000005</v>
      </c>
    </row>
    <row r="34" spans="1:20" ht="31.5" x14ac:dyDescent="0.2">
      <c r="A34" s="1"/>
      <c r="B34" s="29">
        <v>19</v>
      </c>
      <c r="C34" s="41" t="s">
        <v>48</v>
      </c>
      <c r="D34" s="31">
        <v>1103929.1399999999</v>
      </c>
      <c r="E34" s="32">
        <v>1103929.1399999999</v>
      </c>
      <c r="F34" s="42">
        <v>797</v>
      </c>
      <c r="G34" s="34">
        <v>2154</v>
      </c>
      <c r="H34" s="35" t="s">
        <v>30</v>
      </c>
      <c r="I34" s="36">
        <v>6062.56</v>
      </c>
      <c r="J34" s="40">
        <v>331.22</v>
      </c>
      <c r="K34" s="38">
        <f t="shared" si="0"/>
        <v>606.25600000000009</v>
      </c>
      <c r="L34" s="38">
        <f t="shared" si="1"/>
        <v>181.8768</v>
      </c>
      <c r="M34" s="38">
        <f t="shared" si="2"/>
        <v>363.75360000000001</v>
      </c>
      <c r="N34" s="38">
        <f t="shared" si="3"/>
        <v>121.25120000000001</v>
      </c>
      <c r="O34" s="38">
        <f t="shared" si="4"/>
        <v>121.25120000000001</v>
      </c>
      <c r="P34" s="38">
        <f t="shared" si="5"/>
        <v>75.782000000000011</v>
      </c>
      <c r="Q34" s="38">
        <f t="shared" si="6"/>
        <v>303.12800000000004</v>
      </c>
      <c r="R34" s="38">
        <f t="shared" si="7"/>
        <v>54.563040000000001</v>
      </c>
      <c r="S34" s="38">
        <f t="shared" si="8"/>
        <v>6.0625600000000004</v>
      </c>
      <c r="T34" s="39">
        <f t="shared" si="9"/>
        <v>8227.7044000000005</v>
      </c>
    </row>
    <row r="35" spans="1:20" ht="31.5" x14ac:dyDescent="0.2">
      <c r="A35" s="1"/>
      <c r="B35" s="29">
        <v>20</v>
      </c>
      <c r="C35" s="41" t="s">
        <v>49</v>
      </c>
      <c r="D35" s="31">
        <v>1103929.1399999999</v>
      </c>
      <c r="E35" s="32">
        <v>1103929.1399999999</v>
      </c>
      <c r="F35" s="42">
        <v>799</v>
      </c>
      <c r="G35" s="34">
        <v>2155</v>
      </c>
      <c r="H35" s="35" t="s">
        <v>30</v>
      </c>
      <c r="I35" s="36">
        <v>6062.56</v>
      </c>
      <c r="J35" s="40">
        <v>551.91</v>
      </c>
      <c r="K35" s="38">
        <f t="shared" si="0"/>
        <v>606.25600000000009</v>
      </c>
      <c r="L35" s="38">
        <f t="shared" si="1"/>
        <v>181.8768</v>
      </c>
      <c r="M35" s="38">
        <f t="shared" si="2"/>
        <v>363.75360000000001</v>
      </c>
      <c r="N35" s="38">
        <f t="shared" si="3"/>
        <v>121.25120000000001</v>
      </c>
      <c r="O35" s="38">
        <f t="shared" si="4"/>
        <v>121.25120000000001</v>
      </c>
      <c r="P35" s="38">
        <f t="shared" si="5"/>
        <v>75.782000000000011</v>
      </c>
      <c r="Q35" s="38">
        <f t="shared" si="6"/>
        <v>303.12800000000004</v>
      </c>
      <c r="R35" s="38">
        <f t="shared" si="7"/>
        <v>54.563040000000001</v>
      </c>
      <c r="S35" s="38">
        <f t="shared" si="8"/>
        <v>6.0625600000000004</v>
      </c>
      <c r="T35" s="39">
        <f t="shared" si="9"/>
        <v>8448.3943999999992</v>
      </c>
    </row>
    <row r="36" spans="1:20" ht="180" x14ac:dyDescent="0.2">
      <c r="A36" s="1"/>
      <c r="B36" s="29">
        <v>21</v>
      </c>
      <c r="C36" s="30" t="s">
        <v>50</v>
      </c>
      <c r="D36" s="31">
        <v>625.89</v>
      </c>
      <c r="E36" s="32">
        <v>653.79999999999995</v>
      </c>
      <c r="F36" s="33">
        <v>823</v>
      </c>
      <c r="G36" s="34">
        <v>2156</v>
      </c>
      <c r="H36" s="44" t="s">
        <v>51</v>
      </c>
      <c r="I36" s="36">
        <f t="shared" ref="I36:I48" si="10">I16*0.5</f>
        <v>55.674999999999997</v>
      </c>
      <c r="J36" s="40">
        <v>0</v>
      </c>
      <c r="K36" s="38">
        <f t="shared" si="0"/>
        <v>5.5674999999999999</v>
      </c>
      <c r="L36" s="38">
        <f t="shared" si="1"/>
        <v>1.6702499999999998</v>
      </c>
      <c r="M36" s="38">
        <f t="shared" si="2"/>
        <v>3.3404999999999996</v>
      </c>
      <c r="N36" s="38">
        <f t="shared" si="3"/>
        <v>1.1134999999999999</v>
      </c>
      <c r="O36" s="38">
        <f t="shared" si="4"/>
        <v>1.1134999999999999</v>
      </c>
      <c r="P36" s="38">
        <f t="shared" si="5"/>
        <v>0.69593749999999999</v>
      </c>
      <c r="Q36" s="38">
        <f t="shared" si="6"/>
        <v>2.7837499999999999</v>
      </c>
      <c r="R36" s="38">
        <f t="shared" si="7"/>
        <v>0.50107499999999994</v>
      </c>
      <c r="S36" s="38">
        <f t="shared" si="8"/>
        <v>5.5674999999999995E-2</v>
      </c>
      <c r="T36" s="39">
        <f t="shared" si="9"/>
        <v>72.516687500000003</v>
      </c>
    </row>
    <row r="37" spans="1:20" ht="180" x14ac:dyDescent="0.2">
      <c r="A37" s="1"/>
      <c r="B37" s="29">
        <v>22</v>
      </c>
      <c r="C37" s="30" t="s">
        <v>52</v>
      </c>
      <c r="D37" s="31">
        <v>1251.79</v>
      </c>
      <c r="E37" s="32">
        <v>1307.6199999999999</v>
      </c>
      <c r="F37" s="33">
        <v>824</v>
      </c>
      <c r="G37" s="34">
        <v>2157</v>
      </c>
      <c r="H37" s="44" t="s">
        <v>51</v>
      </c>
      <c r="I37" s="36">
        <f t="shared" si="10"/>
        <v>84.44</v>
      </c>
      <c r="J37" s="40">
        <v>0</v>
      </c>
      <c r="K37" s="38">
        <f t="shared" si="0"/>
        <v>8.4440000000000008</v>
      </c>
      <c r="L37" s="38">
        <f t="shared" si="1"/>
        <v>2.5331999999999999</v>
      </c>
      <c r="M37" s="38">
        <f t="shared" si="2"/>
        <v>5.0663999999999998</v>
      </c>
      <c r="N37" s="38">
        <f t="shared" si="3"/>
        <v>1.6888000000000001</v>
      </c>
      <c r="O37" s="38">
        <f t="shared" si="4"/>
        <v>1.6888000000000001</v>
      </c>
      <c r="P37" s="38">
        <f t="shared" si="5"/>
        <v>1.0555000000000001</v>
      </c>
      <c r="Q37" s="38">
        <f t="shared" si="6"/>
        <v>4.2220000000000004</v>
      </c>
      <c r="R37" s="38">
        <f t="shared" si="7"/>
        <v>0.75995999999999997</v>
      </c>
      <c r="S37" s="38">
        <f t="shared" si="8"/>
        <v>8.4440000000000001E-2</v>
      </c>
      <c r="T37" s="39">
        <f t="shared" si="9"/>
        <v>109.98309999999999</v>
      </c>
    </row>
    <row r="38" spans="1:20" ht="180" x14ac:dyDescent="0.2">
      <c r="A38" s="1"/>
      <c r="B38" s="29">
        <v>23</v>
      </c>
      <c r="C38" s="30" t="s">
        <v>53</v>
      </c>
      <c r="D38" s="31">
        <v>2503.58</v>
      </c>
      <c r="E38" s="32">
        <v>2615.2399999999998</v>
      </c>
      <c r="F38" s="33">
        <v>825</v>
      </c>
      <c r="G38" s="34">
        <v>2158</v>
      </c>
      <c r="H38" s="44" t="s">
        <v>51</v>
      </c>
      <c r="I38" s="36">
        <f t="shared" si="10"/>
        <v>114.13500000000001</v>
      </c>
      <c r="J38" s="40">
        <v>0</v>
      </c>
      <c r="K38" s="38">
        <f t="shared" si="0"/>
        <v>11.413500000000001</v>
      </c>
      <c r="L38" s="38">
        <f t="shared" si="1"/>
        <v>3.4240499999999998</v>
      </c>
      <c r="M38" s="38">
        <f t="shared" si="2"/>
        <v>6.8480999999999996</v>
      </c>
      <c r="N38" s="38">
        <f t="shared" si="3"/>
        <v>2.2827000000000002</v>
      </c>
      <c r="O38" s="38">
        <f t="shared" si="4"/>
        <v>2.2827000000000002</v>
      </c>
      <c r="P38" s="38">
        <f t="shared" si="5"/>
        <v>1.4266875000000001</v>
      </c>
      <c r="Q38" s="38">
        <f t="shared" si="6"/>
        <v>5.7067500000000004</v>
      </c>
      <c r="R38" s="38">
        <f t="shared" si="7"/>
        <v>1.027215</v>
      </c>
      <c r="S38" s="38">
        <f t="shared" si="8"/>
        <v>0.11413500000000001</v>
      </c>
      <c r="T38" s="39">
        <f t="shared" si="9"/>
        <v>148.66083750000004</v>
      </c>
    </row>
    <row r="39" spans="1:20" ht="180" x14ac:dyDescent="0.2">
      <c r="A39" s="1"/>
      <c r="B39" s="29">
        <v>24</v>
      </c>
      <c r="C39" s="30" t="s">
        <v>54</v>
      </c>
      <c r="D39" s="31">
        <v>5007.1499999999996</v>
      </c>
      <c r="E39" s="32">
        <v>5230.47</v>
      </c>
      <c r="F39" s="33">
        <v>826</v>
      </c>
      <c r="G39" s="34">
        <v>2159</v>
      </c>
      <c r="H39" s="44" t="s">
        <v>51</v>
      </c>
      <c r="I39" s="36">
        <f t="shared" si="10"/>
        <v>159.58500000000001</v>
      </c>
      <c r="J39" s="40">
        <v>0</v>
      </c>
      <c r="K39" s="38">
        <f t="shared" si="0"/>
        <v>15.958500000000001</v>
      </c>
      <c r="L39" s="38">
        <f t="shared" si="1"/>
        <v>4.7875500000000004</v>
      </c>
      <c r="M39" s="38">
        <f t="shared" si="2"/>
        <v>9.5751000000000008</v>
      </c>
      <c r="N39" s="38">
        <f t="shared" si="3"/>
        <v>3.1917000000000004</v>
      </c>
      <c r="O39" s="38">
        <f t="shared" si="4"/>
        <v>3.1917000000000004</v>
      </c>
      <c r="P39" s="38">
        <f t="shared" si="5"/>
        <v>1.9948125000000001</v>
      </c>
      <c r="Q39" s="38">
        <f t="shared" si="6"/>
        <v>7.9792500000000004</v>
      </c>
      <c r="R39" s="38">
        <f t="shared" si="7"/>
        <v>1.4362649999999999</v>
      </c>
      <c r="S39" s="38">
        <f t="shared" si="8"/>
        <v>0.159585</v>
      </c>
      <c r="T39" s="39">
        <f t="shared" si="9"/>
        <v>207.85946249999998</v>
      </c>
    </row>
    <row r="40" spans="1:20" ht="180" x14ac:dyDescent="0.2">
      <c r="A40" s="1"/>
      <c r="B40" s="29">
        <v>25</v>
      </c>
      <c r="C40" s="30" t="s">
        <v>55</v>
      </c>
      <c r="D40" s="31">
        <v>10014.299999999999</v>
      </c>
      <c r="E40" s="32">
        <v>10460.94</v>
      </c>
      <c r="F40" s="33">
        <v>827</v>
      </c>
      <c r="G40" s="34">
        <v>2160</v>
      </c>
      <c r="H40" s="44" t="s">
        <v>51</v>
      </c>
      <c r="I40" s="36">
        <f t="shared" si="10"/>
        <v>318.255</v>
      </c>
      <c r="J40" s="40">
        <v>0</v>
      </c>
      <c r="K40" s="38">
        <f t="shared" si="0"/>
        <v>31.825500000000002</v>
      </c>
      <c r="L40" s="38">
        <f t="shared" si="1"/>
        <v>9.5476499999999991</v>
      </c>
      <c r="M40" s="38">
        <f t="shared" si="2"/>
        <v>19.095299999999998</v>
      </c>
      <c r="N40" s="38">
        <f t="shared" si="3"/>
        <v>6.3651</v>
      </c>
      <c r="O40" s="38">
        <f t="shared" si="4"/>
        <v>6.3651</v>
      </c>
      <c r="P40" s="38">
        <f t="shared" si="5"/>
        <v>3.9781875000000002</v>
      </c>
      <c r="Q40" s="38">
        <f t="shared" si="6"/>
        <v>15.912750000000001</v>
      </c>
      <c r="R40" s="38">
        <f t="shared" si="7"/>
        <v>2.8642949999999998</v>
      </c>
      <c r="S40" s="38">
        <f t="shared" si="8"/>
        <v>0.31825500000000001</v>
      </c>
      <c r="T40" s="39">
        <f t="shared" si="9"/>
        <v>414.52713749999998</v>
      </c>
    </row>
    <row r="41" spans="1:20" ht="180" x14ac:dyDescent="0.2">
      <c r="A41" s="1"/>
      <c r="B41" s="29">
        <v>26</v>
      </c>
      <c r="C41" s="30" t="s">
        <v>56</v>
      </c>
      <c r="D41" s="31">
        <v>15021.47</v>
      </c>
      <c r="E41" s="32">
        <v>15691.43</v>
      </c>
      <c r="F41" s="33">
        <v>828</v>
      </c>
      <c r="G41" s="34">
        <v>2161</v>
      </c>
      <c r="H41" s="44" t="s">
        <v>51</v>
      </c>
      <c r="I41" s="36">
        <f t="shared" si="10"/>
        <v>340.52</v>
      </c>
      <c r="J41" s="40">
        <v>0</v>
      </c>
      <c r="K41" s="38">
        <f t="shared" si="0"/>
        <v>34.052</v>
      </c>
      <c r="L41" s="38">
        <f t="shared" si="1"/>
        <v>10.215599999999998</v>
      </c>
      <c r="M41" s="38">
        <f t="shared" si="2"/>
        <v>20.431199999999997</v>
      </c>
      <c r="N41" s="38">
        <f t="shared" si="3"/>
        <v>6.8103999999999996</v>
      </c>
      <c r="O41" s="38">
        <f t="shared" si="4"/>
        <v>6.8103999999999996</v>
      </c>
      <c r="P41" s="38">
        <f t="shared" si="5"/>
        <v>4.2565</v>
      </c>
      <c r="Q41" s="38">
        <f t="shared" si="6"/>
        <v>17.026</v>
      </c>
      <c r="R41" s="38">
        <f t="shared" si="7"/>
        <v>3.0646799999999996</v>
      </c>
      <c r="S41" s="38">
        <f t="shared" si="8"/>
        <v>0.34051999999999999</v>
      </c>
      <c r="T41" s="39">
        <f t="shared" si="9"/>
        <v>443.52730000000008</v>
      </c>
    </row>
    <row r="42" spans="1:20" ht="180" x14ac:dyDescent="0.2">
      <c r="A42" s="1"/>
      <c r="B42" s="29">
        <v>27</v>
      </c>
      <c r="C42" s="30" t="s">
        <v>57</v>
      </c>
      <c r="D42" s="31">
        <v>25035.77</v>
      </c>
      <c r="E42" s="32">
        <v>26152.37</v>
      </c>
      <c r="F42" s="33">
        <v>829</v>
      </c>
      <c r="G42" s="34">
        <v>2162</v>
      </c>
      <c r="H42" s="44" t="s">
        <v>51</v>
      </c>
      <c r="I42" s="36">
        <f t="shared" si="10"/>
        <v>431.45</v>
      </c>
      <c r="J42" s="40">
        <v>0</v>
      </c>
      <c r="K42" s="38">
        <f t="shared" si="0"/>
        <v>43.145000000000003</v>
      </c>
      <c r="L42" s="38">
        <f t="shared" si="1"/>
        <v>12.943499999999998</v>
      </c>
      <c r="M42" s="38">
        <f t="shared" si="2"/>
        <v>25.886999999999997</v>
      </c>
      <c r="N42" s="38">
        <f t="shared" si="3"/>
        <v>8.6289999999999996</v>
      </c>
      <c r="O42" s="38">
        <f t="shared" si="4"/>
        <v>8.6289999999999996</v>
      </c>
      <c r="P42" s="38">
        <f t="shared" si="5"/>
        <v>5.3931250000000004</v>
      </c>
      <c r="Q42" s="38">
        <f t="shared" si="6"/>
        <v>21.572500000000002</v>
      </c>
      <c r="R42" s="38">
        <f t="shared" si="7"/>
        <v>3.8830499999999994</v>
      </c>
      <c r="S42" s="38">
        <f t="shared" si="8"/>
        <v>0.43145</v>
      </c>
      <c r="T42" s="39">
        <f t="shared" si="9"/>
        <v>561.96362500000009</v>
      </c>
    </row>
    <row r="43" spans="1:20" ht="180" x14ac:dyDescent="0.2">
      <c r="A43" s="1"/>
      <c r="B43" s="29">
        <v>28</v>
      </c>
      <c r="C43" s="30" t="s">
        <v>58</v>
      </c>
      <c r="D43" s="31">
        <v>37553.65</v>
      </c>
      <c r="E43" s="32">
        <v>39228.54</v>
      </c>
      <c r="F43" s="33">
        <v>830</v>
      </c>
      <c r="G43" s="34">
        <v>2163</v>
      </c>
      <c r="H43" s="44" t="s">
        <v>51</v>
      </c>
      <c r="I43" s="36">
        <f t="shared" si="10"/>
        <v>545.57500000000005</v>
      </c>
      <c r="J43" s="40">
        <v>0</v>
      </c>
      <c r="K43" s="38">
        <f t="shared" si="0"/>
        <v>54.557500000000005</v>
      </c>
      <c r="L43" s="38">
        <f t="shared" si="1"/>
        <v>16.367250000000002</v>
      </c>
      <c r="M43" s="38">
        <f t="shared" si="2"/>
        <v>32.734500000000004</v>
      </c>
      <c r="N43" s="38">
        <f t="shared" si="3"/>
        <v>10.911500000000002</v>
      </c>
      <c r="O43" s="38">
        <f t="shared" si="4"/>
        <v>10.911500000000002</v>
      </c>
      <c r="P43" s="38">
        <f t="shared" si="5"/>
        <v>6.8196875000000006</v>
      </c>
      <c r="Q43" s="38">
        <f t="shared" si="6"/>
        <v>27.278750000000002</v>
      </c>
      <c r="R43" s="38">
        <f t="shared" si="7"/>
        <v>4.9101749999999997</v>
      </c>
      <c r="S43" s="38">
        <f t="shared" si="8"/>
        <v>0.54557500000000003</v>
      </c>
      <c r="T43" s="39">
        <f t="shared" si="9"/>
        <v>710.61143750000008</v>
      </c>
    </row>
    <row r="44" spans="1:20" ht="180" x14ac:dyDescent="0.2">
      <c r="A44" s="1"/>
      <c r="B44" s="29">
        <v>29</v>
      </c>
      <c r="C44" s="30" t="s">
        <v>59</v>
      </c>
      <c r="D44" s="31">
        <v>50071.55</v>
      </c>
      <c r="E44" s="32">
        <v>52304.74</v>
      </c>
      <c r="F44" s="33">
        <v>831</v>
      </c>
      <c r="G44" s="34">
        <v>2164</v>
      </c>
      <c r="H44" s="44" t="s">
        <v>51</v>
      </c>
      <c r="I44" s="36">
        <f t="shared" si="10"/>
        <v>728.36500000000001</v>
      </c>
      <c r="J44" s="40">
        <v>0</v>
      </c>
      <c r="K44" s="38">
        <f t="shared" si="0"/>
        <v>72.836500000000001</v>
      </c>
      <c r="L44" s="38">
        <f t="shared" si="1"/>
        <v>21.850950000000001</v>
      </c>
      <c r="M44" s="38">
        <f t="shared" si="2"/>
        <v>43.701900000000002</v>
      </c>
      <c r="N44" s="38">
        <f t="shared" si="3"/>
        <v>14.567300000000001</v>
      </c>
      <c r="O44" s="38">
        <f t="shared" si="4"/>
        <v>14.567300000000001</v>
      </c>
      <c r="P44" s="38">
        <f t="shared" si="5"/>
        <v>9.1045625000000001</v>
      </c>
      <c r="Q44" s="38">
        <f t="shared" si="6"/>
        <v>36.41825</v>
      </c>
      <c r="R44" s="38">
        <f t="shared" si="7"/>
        <v>6.5552849999999996</v>
      </c>
      <c r="S44" s="38">
        <f t="shared" si="8"/>
        <v>0.72836500000000004</v>
      </c>
      <c r="T44" s="39">
        <f t="shared" si="9"/>
        <v>948.6954125000002</v>
      </c>
    </row>
    <row r="45" spans="1:20" ht="180" x14ac:dyDescent="0.2">
      <c r="A45" s="1"/>
      <c r="B45" s="29">
        <v>30</v>
      </c>
      <c r="C45" s="30" t="s">
        <v>60</v>
      </c>
      <c r="D45" s="31">
        <v>62589.43</v>
      </c>
      <c r="E45" s="32">
        <v>65380.92</v>
      </c>
      <c r="F45" s="33">
        <v>832</v>
      </c>
      <c r="G45" s="34">
        <v>2165</v>
      </c>
      <c r="H45" s="44" t="s">
        <v>51</v>
      </c>
      <c r="I45" s="36">
        <f t="shared" si="10"/>
        <v>864.75</v>
      </c>
      <c r="J45" s="40">
        <v>0</v>
      </c>
      <c r="K45" s="38">
        <f t="shared" si="0"/>
        <v>86.475000000000009</v>
      </c>
      <c r="L45" s="38">
        <f t="shared" si="1"/>
        <v>25.942499999999999</v>
      </c>
      <c r="M45" s="38">
        <f t="shared" si="2"/>
        <v>51.884999999999998</v>
      </c>
      <c r="N45" s="38">
        <f t="shared" si="3"/>
        <v>17.295000000000002</v>
      </c>
      <c r="O45" s="38">
        <f t="shared" si="4"/>
        <v>17.295000000000002</v>
      </c>
      <c r="P45" s="38">
        <f t="shared" si="5"/>
        <v>10.809375000000001</v>
      </c>
      <c r="Q45" s="38">
        <f t="shared" si="6"/>
        <v>43.237500000000004</v>
      </c>
      <c r="R45" s="38">
        <f t="shared" si="7"/>
        <v>7.7827499999999992</v>
      </c>
      <c r="S45" s="38">
        <f t="shared" si="8"/>
        <v>0.86475000000000002</v>
      </c>
      <c r="T45" s="39">
        <f t="shared" si="9"/>
        <v>1126.3368750000002</v>
      </c>
    </row>
    <row r="46" spans="1:20" ht="180" x14ac:dyDescent="0.2">
      <c r="A46" s="1"/>
      <c r="B46" s="29">
        <v>31</v>
      </c>
      <c r="C46" s="30" t="s">
        <v>61</v>
      </c>
      <c r="D46" s="31">
        <v>100143.09</v>
      </c>
      <c r="E46" s="32">
        <v>104609.47</v>
      </c>
      <c r="F46" s="33">
        <v>833</v>
      </c>
      <c r="G46" s="34">
        <v>2166</v>
      </c>
      <c r="H46" s="44" t="s">
        <v>51</v>
      </c>
      <c r="I46" s="36">
        <f t="shared" si="10"/>
        <v>1136.615</v>
      </c>
      <c r="J46" s="40">
        <v>0</v>
      </c>
      <c r="K46" s="38">
        <f t="shared" si="0"/>
        <v>113.6615</v>
      </c>
      <c r="L46" s="38">
        <f t="shared" si="1"/>
        <v>34.09845</v>
      </c>
      <c r="M46" s="38">
        <f t="shared" si="2"/>
        <v>68.196899999999999</v>
      </c>
      <c r="N46" s="38">
        <f t="shared" si="3"/>
        <v>22.732300000000002</v>
      </c>
      <c r="O46" s="38">
        <f t="shared" si="4"/>
        <v>22.732300000000002</v>
      </c>
      <c r="P46" s="38">
        <f t="shared" si="5"/>
        <v>14.2076875</v>
      </c>
      <c r="Q46" s="38">
        <f t="shared" si="6"/>
        <v>56.830750000000002</v>
      </c>
      <c r="R46" s="38">
        <f t="shared" si="7"/>
        <v>10.229534999999998</v>
      </c>
      <c r="S46" s="38">
        <f t="shared" si="8"/>
        <v>1.1366149999999999</v>
      </c>
      <c r="T46" s="39">
        <f t="shared" si="9"/>
        <v>1480.4410374999995</v>
      </c>
    </row>
    <row r="47" spans="1:20" ht="180" x14ac:dyDescent="0.2">
      <c r="A47" s="1"/>
      <c r="B47" s="29">
        <v>32</v>
      </c>
      <c r="C47" s="30" t="s">
        <v>62</v>
      </c>
      <c r="D47" s="31">
        <v>150214.64000000001</v>
      </c>
      <c r="E47" s="32">
        <v>156914.21</v>
      </c>
      <c r="F47" s="33">
        <v>834</v>
      </c>
      <c r="G47" s="34">
        <v>2167</v>
      </c>
      <c r="H47" s="44" t="s">
        <v>51</v>
      </c>
      <c r="I47" s="36">
        <f t="shared" si="10"/>
        <v>1704.4549999999999</v>
      </c>
      <c r="J47" s="40">
        <v>0</v>
      </c>
      <c r="K47" s="38">
        <f t="shared" si="0"/>
        <v>170.44550000000001</v>
      </c>
      <c r="L47" s="38">
        <f t="shared" si="1"/>
        <v>51.133649999999996</v>
      </c>
      <c r="M47" s="38">
        <f t="shared" si="2"/>
        <v>102.26729999999999</v>
      </c>
      <c r="N47" s="38">
        <f t="shared" si="3"/>
        <v>34.089100000000002</v>
      </c>
      <c r="O47" s="38">
        <f t="shared" si="4"/>
        <v>34.089100000000002</v>
      </c>
      <c r="P47" s="38">
        <f t="shared" si="5"/>
        <v>21.305687500000001</v>
      </c>
      <c r="Q47" s="38">
        <f t="shared" si="6"/>
        <v>85.222750000000005</v>
      </c>
      <c r="R47" s="38">
        <f t="shared" si="7"/>
        <v>15.340094999999998</v>
      </c>
      <c r="S47" s="38">
        <f t="shared" si="8"/>
        <v>1.7044550000000001</v>
      </c>
      <c r="T47" s="39">
        <f t="shared" si="9"/>
        <v>2220.0526375000004</v>
      </c>
    </row>
    <row r="48" spans="1:20" ht="180" x14ac:dyDescent="0.2">
      <c r="A48" s="1"/>
      <c r="B48" s="29">
        <v>33</v>
      </c>
      <c r="C48" s="30" t="s">
        <v>63</v>
      </c>
      <c r="D48" s="31">
        <v>250357.73</v>
      </c>
      <c r="E48" s="32">
        <v>261523.68</v>
      </c>
      <c r="F48" s="33">
        <v>835</v>
      </c>
      <c r="G48" s="34">
        <v>2168</v>
      </c>
      <c r="H48" s="44" t="s">
        <v>51</v>
      </c>
      <c r="I48" s="36">
        <f t="shared" si="10"/>
        <v>2083.0149999999999</v>
      </c>
      <c r="J48" s="40">
        <v>0</v>
      </c>
      <c r="K48" s="38">
        <f t="shared" si="0"/>
        <v>208.3015</v>
      </c>
      <c r="L48" s="38">
        <f t="shared" si="1"/>
        <v>62.490449999999996</v>
      </c>
      <c r="M48" s="38">
        <f t="shared" si="2"/>
        <v>124.98089999999999</v>
      </c>
      <c r="N48" s="38">
        <f t="shared" si="3"/>
        <v>41.660299999999999</v>
      </c>
      <c r="O48" s="38">
        <f t="shared" si="4"/>
        <v>41.660299999999999</v>
      </c>
      <c r="P48" s="38">
        <f t="shared" si="5"/>
        <v>26.037687500000001</v>
      </c>
      <c r="Q48" s="38">
        <f t="shared" si="6"/>
        <v>104.15075</v>
      </c>
      <c r="R48" s="38">
        <f t="shared" si="7"/>
        <v>18.747134999999997</v>
      </c>
      <c r="S48" s="38">
        <f t="shared" si="8"/>
        <v>2.0830150000000001</v>
      </c>
      <c r="T48" s="39">
        <f t="shared" si="9"/>
        <v>2713.1270374999999</v>
      </c>
    </row>
    <row r="49" spans="1:20" ht="180" x14ac:dyDescent="0.2">
      <c r="A49" s="1"/>
      <c r="B49" s="29">
        <v>34</v>
      </c>
      <c r="C49" s="30" t="s">
        <v>64</v>
      </c>
      <c r="D49" s="31">
        <v>375536.58</v>
      </c>
      <c r="E49" s="32">
        <v>392285.51</v>
      </c>
      <c r="F49" s="33">
        <v>836</v>
      </c>
      <c r="G49" s="34">
        <v>2169</v>
      </c>
      <c r="H49" s="44" t="s">
        <v>51</v>
      </c>
      <c r="I49" s="36">
        <f>I31*0.5</f>
        <v>2461.585</v>
      </c>
      <c r="J49" s="40">
        <v>0</v>
      </c>
      <c r="K49" s="38">
        <f t="shared" si="0"/>
        <v>246.1585</v>
      </c>
      <c r="L49" s="38">
        <f t="shared" si="1"/>
        <v>73.847549999999998</v>
      </c>
      <c r="M49" s="38">
        <f t="shared" si="2"/>
        <v>147.6951</v>
      </c>
      <c r="N49" s="38">
        <f t="shared" si="3"/>
        <v>49.231700000000004</v>
      </c>
      <c r="O49" s="38">
        <f t="shared" si="4"/>
        <v>49.231700000000004</v>
      </c>
      <c r="P49" s="38">
        <f t="shared" si="5"/>
        <v>30.7698125</v>
      </c>
      <c r="Q49" s="38">
        <f t="shared" si="6"/>
        <v>123.07925</v>
      </c>
      <c r="R49" s="38">
        <f t="shared" si="7"/>
        <v>22.154264999999999</v>
      </c>
      <c r="S49" s="38">
        <f t="shared" si="8"/>
        <v>2.4615849999999999</v>
      </c>
      <c r="T49" s="39">
        <f t="shared" si="9"/>
        <v>3206.2144625000001</v>
      </c>
    </row>
    <row r="50" spans="1:20" ht="180" x14ac:dyDescent="0.2">
      <c r="A50" s="1"/>
      <c r="B50" s="29">
        <v>35</v>
      </c>
      <c r="C50" s="30" t="s">
        <v>65</v>
      </c>
      <c r="D50" s="31">
        <v>500715.44</v>
      </c>
      <c r="E50" s="32">
        <v>523047.35</v>
      </c>
      <c r="F50" s="33">
        <v>837</v>
      </c>
      <c r="G50" s="34">
        <v>2170</v>
      </c>
      <c r="H50" s="44" t="s">
        <v>51</v>
      </c>
      <c r="I50" s="36">
        <f>I32*0.5</f>
        <v>2840.14</v>
      </c>
      <c r="J50" s="40">
        <v>0</v>
      </c>
      <c r="K50" s="38">
        <f t="shared" si="0"/>
        <v>284.01400000000001</v>
      </c>
      <c r="L50" s="38">
        <f t="shared" si="1"/>
        <v>85.204199999999986</v>
      </c>
      <c r="M50" s="38">
        <f t="shared" si="2"/>
        <v>170.40839999999997</v>
      </c>
      <c r="N50" s="38">
        <f t="shared" si="3"/>
        <v>56.802799999999998</v>
      </c>
      <c r="O50" s="38">
        <f t="shared" si="4"/>
        <v>56.802799999999998</v>
      </c>
      <c r="P50" s="38">
        <f t="shared" si="5"/>
        <v>35.501750000000001</v>
      </c>
      <c r="Q50" s="38">
        <f t="shared" si="6"/>
        <v>142.00700000000001</v>
      </c>
      <c r="R50" s="38">
        <f t="shared" si="7"/>
        <v>25.561259999999997</v>
      </c>
      <c r="S50" s="38">
        <f t="shared" si="8"/>
        <v>2.8401399999999999</v>
      </c>
      <c r="T50" s="39">
        <f t="shared" si="9"/>
        <v>3699.2823499999995</v>
      </c>
    </row>
    <row r="51" spans="1:20" ht="180" x14ac:dyDescent="0.2">
      <c r="A51" s="1"/>
      <c r="B51" s="29">
        <v>36</v>
      </c>
      <c r="C51" s="30" t="s">
        <v>66</v>
      </c>
      <c r="D51" s="31">
        <v>500715.44</v>
      </c>
      <c r="E51" s="32">
        <v>523047.35</v>
      </c>
      <c r="F51" s="33">
        <v>838</v>
      </c>
      <c r="G51" s="34">
        <v>2171</v>
      </c>
      <c r="H51" s="44" t="s">
        <v>51</v>
      </c>
      <c r="I51" s="36">
        <f>I33*0.5</f>
        <v>3031.28</v>
      </c>
      <c r="J51" s="40">
        <v>0</v>
      </c>
      <c r="K51" s="38">
        <f t="shared" si="0"/>
        <v>303.12800000000004</v>
      </c>
      <c r="L51" s="38">
        <f t="shared" si="1"/>
        <v>90.938400000000001</v>
      </c>
      <c r="M51" s="38">
        <f t="shared" si="2"/>
        <v>181.8768</v>
      </c>
      <c r="N51" s="38">
        <f t="shared" si="3"/>
        <v>60.625600000000006</v>
      </c>
      <c r="O51" s="38">
        <f t="shared" si="4"/>
        <v>60.625600000000006</v>
      </c>
      <c r="P51" s="38">
        <f t="shared" si="5"/>
        <v>37.891000000000005</v>
      </c>
      <c r="Q51" s="38">
        <f t="shared" si="6"/>
        <v>151.56400000000002</v>
      </c>
      <c r="R51" s="38">
        <f t="shared" si="7"/>
        <v>27.28152</v>
      </c>
      <c r="S51" s="38">
        <f t="shared" si="8"/>
        <v>3.0312800000000002</v>
      </c>
      <c r="T51" s="39">
        <f t="shared" si="9"/>
        <v>3948.2422000000001</v>
      </c>
    </row>
    <row r="52" spans="1:20" ht="25.5" x14ac:dyDescent="0.2">
      <c r="A52" s="1"/>
      <c r="B52" s="29">
        <v>37</v>
      </c>
      <c r="C52" s="30" t="s">
        <v>476</v>
      </c>
      <c r="D52" s="31">
        <v>625.89</v>
      </c>
      <c r="E52" s="32">
        <v>653.79999999999995</v>
      </c>
      <c r="F52" s="33">
        <v>1446</v>
      </c>
      <c r="G52" s="34">
        <v>2172</v>
      </c>
      <c r="H52" s="35" t="s">
        <v>30</v>
      </c>
      <c r="I52" s="36">
        <f t="shared" ref="I52:I71" si="11">I16*0.25</f>
        <v>27.837499999999999</v>
      </c>
      <c r="J52" s="40">
        <v>55.19</v>
      </c>
      <c r="K52" s="38">
        <f t="shared" si="0"/>
        <v>2.7837499999999999</v>
      </c>
      <c r="L52" s="38">
        <f t="shared" si="1"/>
        <v>0.8351249999999999</v>
      </c>
      <c r="M52" s="38">
        <f t="shared" si="2"/>
        <v>1.6702499999999998</v>
      </c>
      <c r="N52" s="38">
        <f t="shared" si="3"/>
        <v>0.55674999999999997</v>
      </c>
      <c r="O52" s="38">
        <f t="shared" si="4"/>
        <v>0.55674999999999997</v>
      </c>
      <c r="P52" s="38">
        <f t="shared" si="5"/>
        <v>0.34796874999999999</v>
      </c>
      <c r="Q52" s="38">
        <f t="shared" si="6"/>
        <v>1.391875</v>
      </c>
      <c r="R52" s="38">
        <f t="shared" si="7"/>
        <v>0.25053749999999997</v>
      </c>
      <c r="S52" s="38">
        <f t="shared" si="8"/>
        <v>2.7837499999999998E-2</v>
      </c>
      <c r="T52" s="39">
        <f t="shared" si="9"/>
        <v>91.448343749999992</v>
      </c>
    </row>
    <row r="53" spans="1:20" ht="25.5" x14ac:dyDescent="0.2">
      <c r="A53" s="1"/>
      <c r="B53" s="29">
        <v>38</v>
      </c>
      <c r="C53" s="30" t="s">
        <v>477</v>
      </c>
      <c r="D53" s="31">
        <v>1251.79</v>
      </c>
      <c r="E53" s="32">
        <v>1307.6199999999999</v>
      </c>
      <c r="F53" s="33">
        <v>1447</v>
      </c>
      <c r="G53" s="34">
        <v>2173</v>
      </c>
      <c r="H53" s="35" t="s">
        <v>30</v>
      </c>
      <c r="I53" s="36">
        <f t="shared" si="11"/>
        <v>42.22</v>
      </c>
      <c r="J53" s="40">
        <v>55.19</v>
      </c>
      <c r="K53" s="38">
        <f t="shared" si="0"/>
        <v>4.2220000000000004</v>
      </c>
      <c r="L53" s="38">
        <f t="shared" si="1"/>
        <v>1.2665999999999999</v>
      </c>
      <c r="M53" s="38">
        <f t="shared" si="2"/>
        <v>2.5331999999999999</v>
      </c>
      <c r="N53" s="38">
        <f t="shared" si="3"/>
        <v>0.84440000000000004</v>
      </c>
      <c r="O53" s="38">
        <f t="shared" si="4"/>
        <v>0.84440000000000004</v>
      </c>
      <c r="P53" s="38">
        <f t="shared" si="5"/>
        <v>0.52775000000000005</v>
      </c>
      <c r="Q53" s="38">
        <f t="shared" si="6"/>
        <v>2.1110000000000002</v>
      </c>
      <c r="R53" s="38">
        <f t="shared" si="7"/>
        <v>0.37997999999999998</v>
      </c>
      <c r="S53" s="38">
        <f t="shared" si="8"/>
        <v>4.2220000000000001E-2</v>
      </c>
      <c r="T53" s="39">
        <f t="shared" si="9"/>
        <v>110.18154999999997</v>
      </c>
    </row>
    <row r="54" spans="1:20" ht="25.5" x14ac:dyDescent="0.2">
      <c r="A54" s="1"/>
      <c r="B54" s="29">
        <v>39</v>
      </c>
      <c r="C54" s="30" t="s">
        <v>478</v>
      </c>
      <c r="D54" s="31">
        <v>2503.58</v>
      </c>
      <c r="E54" s="32">
        <v>2615.2399999999998</v>
      </c>
      <c r="F54" s="33">
        <v>1448</v>
      </c>
      <c r="G54" s="34">
        <v>2174</v>
      </c>
      <c r="H54" s="35" t="s">
        <v>30</v>
      </c>
      <c r="I54" s="36">
        <f t="shared" si="11"/>
        <v>57.067500000000003</v>
      </c>
      <c r="J54" s="40">
        <v>55.19</v>
      </c>
      <c r="K54" s="38">
        <f t="shared" si="0"/>
        <v>5.7067500000000004</v>
      </c>
      <c r="L54" s="38">
        <f t="shared" si="1"/>
        <v>1.7120249999999999</v>
      </c>
      <c r="M54" s="38">
        <f t="shared" si="2"/>
        <v>3.4240499999999998</v>
      </c>
      <c r="N54" s="38">
        <f t="shared" si="3"/>
        <v>1.1413500000000001</v>
      </c>
      <c r="O54" s="38">
        <f t="shared" si="4"/>
        <v>1.1413500000000001</v>
      </c>
      <c r="P54" s="38">
        <f t="shared" si="5"/>
        <v>0.71334375000000005</v>
      </c>
      <c r="Q54" s="38">
        <f t="shared" si="6"/>
        <v>2.8533750000000002</v>
      </c>
      <c r="R54" s="38">
        <f t="shared" si="7"/>
        <v>0.51360749999999999</v>
      </c>
      <c r="S54" s="38">
        <f t="shared" si="8"/>
        <v>5.7067500000000007E-2</v>
      </c>
      <c r="T54" s="39">
        <f t="shared" si="9"/>
        <v>129.52041875</v>
      </c>
    </row>
    <row r="55" spans="1:20" ht="25.5" x14ac:dyDescent="0.2">
      <c r="A55" s="1"/>
      <c r="B55" s="29">
        <v>40</v>
      </c>
      <c r="C55" s="30" t="s">
        <v>479</v>
      </c>
      <c r="D55" s="31">
        <v>5007.1499999999996</v>
      </c>
      <c r="E55" s="32">
        <v>5230.47</v>
      </c>
      <c r="F55" s="33">
        <v>1449</v>
      </c>
      <c r="G55" s="34">
        <v>2175</v>
      </c>
      <c r="H55" s="35" t="s">
        <v>30</v>
      </c>
      <c r="I55" s="36">
        <f t="shared" si="11"/>
        <v>79.792500000000004</v>
      </c>
      <c r="J55" s="40">
        <v>55.19</v>
      </c>
      <c r="K55" s="38">
        <f t="shared" si="0"/>
        <v>7.9792500000000004</v>
      </c>
      <c r="L55" s="38">
        <f t="shared" si="1"/>
        <v>2.3937750000000002</v>
      </c>
      <c r="M55" s="38">
        <f t="shared" si="2"/>
        <v>4.7875500000000004</v>
      </c>
      <c r="N55" s="38">
        <f t="shared" si="3"/>
        <v>1.5958500000000002</v>
      </c>
      <c r="O55" s="38">
        <f t="shared" si="4"/>
        <v>1.5958500000000002</v>
      </c>
      <c r="P55" s="38">
        <f t="shared" si="5"/>
        <v>0.99740625000000005</v>
      </c>
      <c r="Q55" s="38">
        <f t="shared" si="6"/>
        <v>3.9896250000000002</v>
      </c>
      <c r="R55" s="38">
        <f t="shared" si="7"/>
        <v>0.71813249999999995</v>
      </c>
      <c r="S55" s="38">
        <f t="shared" si="8"/>
        <v>7.9792500000000002E-2</v>
      </c>
      <c r="T55" s="39">
        <f t="shared" si="9"/>
        <v>159.11973125000006</v>
      </c>
    </row>
    <row r="56" spans="1:20" ht="25.5" x14ac:dyDescent="0.2">
      <c r="A56" s="1"/>
      <c r="B56" s="29">
        <v>41</v>
      </c>
      <c r="C56" s="30" t="s">
        <v>480</v>
      </c>
      <c r="D56" s="31">
        <v>10014.299999999999</v>
      </c>
      <c r="E56" s="32">
        <v>10460.94</v>
      </c>
      <c r="F56" s="33">
        <v>1450</v>
      </c>
      <c r="G56" s="34">
        <v>2176</v>
      </c>
      <c r="H56" s="35" t="s">
        <v>30</v>
      </c>
      <c r="I56" s="36">
        <f t="shared" si="11"/>
        <v>159.1275</v>
      </c>
      <c r="J56" s="40">
        <v>55.19</v>
      </c>
      <c r="K56" s="38">
        <f t="shared" si="0"/>
        <v>15.912750000000001</v>
      </c>
      <c r="L56" s="38">
        <f t="shared" si="1"/>
        <v>4.7738249999999995</v>
      </c>
      <c r="M56" s="38">
        <f t="shared" si="2"/>
        <v>9.5476499999999991</v>
      </c>
      <c r="N56" s="38">
        <f t="shared" si="3"/>
        <v>3.18255</v>
      </c>
      <c r="O56" s="38">
        <f t="shared" si="4"/>
        <v>3.18255</v>
      </c>
      <c r="P56" s="38">
        <f t="shared" si="5"/>
        <v>1.9890937500000001</v>
      </c>
      <c r="Q56" s="38">
        <f t="shared" si="6"/>
        <v>7.9563750000000004</v>
      </c>
      <c r="R56" s="38">
        <f t="shared" si="7"/>
        <v>1.4321474999999999</v>
      </c>
      <c r="S56" s="38">
        <f t="shared" si="8"/>
        <v>0.15912750000000001</v>
      </c>
      <c r="T56" s="39">
        <f t="shared" si="9"/>
        <v>262.45356874999993</v>
      </c>
    </row>
    <row r="57" spans="1:20" ht="25.5" x14ac:dyDescent="0.2">
      <c r="A57" s="1"/>
      <c r="B57" s="29">
        <v>42</v>
      </c>
      <c r="C57" s="30" t="s">
        <v>481</v>
      </c>
      <c r="D57" s="31">
        <v>15021.47</v>
      </c>
      <c r="E57" s="32">
        <v>15691.43</v>
      </c>
      <c r="F57" s="33">
        <v>1451</v>
      </c>
      <c r="G57" s="34">
        <v>2177</v>
      </c>
      <c r="H57" s="35" t="s">
        <v>30</v>
      </c>
      <c r="I57" s="36">
        <f t="shared" si="11"/>
        <v>170.26</v>
      </c>
      <c r="J57" s="40">
        <v>55.19</v>
      </c>
      <c r="K57" s="38">
        <f t="shared" si="0"/>
        <v>17.026</v>
      </c>
      <c r="L57" s="38">
        <f t="shared" si="1"/>
        <v>5.1077999999999992</v>
      </c>
      <c r="M57" s="38">
        <f t="shared" si="2"/>
        <v>10.215599999999998</v>
      </c>
      <c r="N57" s="38">
        <f t="shared" si="3"/>
        <v>3.4051999999999998</v>
      </c>
      <c r="O57" s="38">
        <f t="shared" si="4"/>
        <v>3.4051999999999998</v>
      </c>
      <c r="P57" s="38">
        <f t="shared" si="5"/>
        <v>2.12825</v>
      </c>
      <c r="Q57" s="38">
        <f t="shared" si="6"/>
        <v>8.5129999999999999</v>
      </c>
      <c r="R57" s="38">
        <f t="shared" si="7"/>
        <v>1.5323399999999998</v>
      </c>
      <c r="S57" s="38">
        <f t="shared" si="8"/>
        <v>0.17025999999999999</v>
      </c>
      <c r="T57" s="39">
        <f t="shared" si="9"/>
        <v>276.95364999999987</v>
      </c>
    </row>
    <row r="58" spans="1:20" ht="25.5" x14ac:dyDescent="0.2">
      <c r="A58" s="1"/>
      <c r="B58" s="29">
        <v>43</v>
      </c>
      <c r="C58" s="30" t="s">
        <v>482</v>
      </c>
      <c r="D58" s="31">
        <v>25035.77</v>
      </c>
      <c r="E58" s="32">
        <v>26152.37</v>
      </c>
      <c r="F58" s="33">
        <v>1452</v>
      </c>
      <c r="G58" s="34">
        <v>2178</v>
      </c>
      <c r="H58" s="35" t="s">
        <v>30</v>
      </c>
      <c r="I58" s="36">
        <f t="shared" si="11"/>
        <v>215.72499999999999</v>
      </c>
      <c r="J58" s="40">
        <v>55.19</v>
      </c>
      <c r="K58" s="38">
        <f t="shared" si="0"/>
        <v>21.572500000000002</v>
      </c>
      <c r="L58" s="38">
        <f t="shared" si="1"/>
        <v>6.4717499999999992</v>
      </c>
      <c r="M58" s="38">
        <f t="shared" si="2"/>
        <v>12.943499999999998</v>
      </c>
      <c r="N58" s="38">
        <f t="shared" si="3"/>
        <v>4.3144999999999998</v>
      </c>
      <c r="O58" s="38">
        <f t="shared" si="4"/>
        <v>4.3144999999999998</v>
      </c>
      <c r="P58" s="38">
        <f t="shared" si="5"/>
        <v>2.6965625000000002</v>
      </c>
      <c r="Q58" s="38">
        <f t="shared" si="6"/>
        <v>10.786250000000001</v>
      </c>
      <c r="R58" s="38">
        <f t="shared" si="7"/>
        <v>1.9415249999999997</v>
      </c>
      <c r="S58" s="38">
        <f t="shared" si="8"/>
        <v>0.215725</v>
      </c>
      <c r="T58" s="39">
        <f t="shared" si="9"/>
        <v>336.17181249999999</v>
      </c>
    </row>
    <row r="59" spans="1:20" ht="25.5" x14ac:dyDescent="0.2">
      <c r="A59" s="1"/>
      <c r="B59" s="29">
        <v>44</v>
      </c>
      <c r="C59" s="30" t="s">
        <v>483</v>
      </c>
      <c r="D59" s="31">
        <v>37553.65</v>
      </c>
      <c r="E59" s="32">
        <v>39228.54</v>
      </c>
      <c r="F59" s="33">
        <v>1453</v>
      </c>
      <c r="G59" s="34">
        <v>2179</v>
      </c>
      <c r="H59" s="35" t="s">
        <v>30</v>
      </c>
      <c r="I59" s="36">
        <f t="shared" si="11"/>
        <v>272.78750000000002</v>
      </c>
      <c r="J59" s="40">
        <v>55.19</v>
      </c>
      <c r="K59" s="38">
        <f t="shared" si="0"/>
        <v>27.278750000000002</v>
      </c>
      <c r="L59" s="38">
        <f t="shared" si="1"/>
        <v>8.183625000000001</v>
      </c>
      <c r="M59" s="38">
        <f t="shared" si="2"/>
        <v>16.367250000000002</v>
      </c>
      <c r="N59" s="38">
        <f t="shared" si="3"/>
        <v>5.455750000000001</v>
      </c>
      <c r="O59" s="38">
        <f t="shared" si="4"/>
        <v>5.455750000000001</v>
      </c>
      <c r="P59" s="38">
        <f t="shared" si="5"/>
        <v>3.4098437500000003</v>
      </c>
      <c r="Q59" s="38">
        <f t="shared" si="6"/>
        <v>13.639375000000001</v>
      </c>
      <c r="R59" s="38">
        <f t="shared" si="7"/>
        <v>2.4550874999999999</v>
      </c>
      <c r="S59" s="38">
        <f t="shared" si="8"/>
        <v>0.27278750000000002</v>
      </c>
      <c r="T59" s="39">
        <f t="shared" si="9"/>
        <v>410.49571875000009</v>
      </c>
    </row>
    <row r="60" spans="1:20" ht="25.5" x14ac:dyDescent="0.2">
      <c r="A60" s="1"/>
      <c r="B60" s="29">
        <v>45</v>
      </c>
      <c r="C60" s="30" t="s">
        <v>484</v>
      </c>
      <c r="D60" s="31">
        <v>50071.55</v>
      </c>
      <c r="E60" s="32">
        <v>52304.74</v>
      </c>
      <c r="F60" s="33">
        <v>1454</v>
      </c>
      <c r="G60" s="34">
        <v>2180</v>
      </c>
      <c r="H60" s="35" t="s">
        <v>30</v>
      </c>
      <c r="I60" s="36">
        <f t="shared" si="11"/>
        <v>364.1825</v>
      </c>
      <c r="J60" s="40">
        <v>55.19</v>
      </c>
      <c r="K60" s="38">
        <f t="shared" si="0"/>
        <v>36.41825</v>
      </c>
      <c r="L60" s="38">
        <f t="shared" si="1"/>
        <v>10.925475</v>
      </c>
      <c r="M60" s="38">
        <f t="shared" si="2"/>
        <v>21.850950000000001</v>
      </c>
      <c r="N60" s="38">
        <f t="shared" si="3"/>
        <v>7.2836500000000006</v>
      </c>
      <c r="O60" s="38">
        <f t="shared" si="4"/>
        <v>7.2836500000000006</v>
      </c>
      <c r="P60" s="38">
        <f t="shared" si="5"/>
        <v>4.5522812500000001</v>
      </c>
      <c r="Q60" s="38">
        <f t="shared" si="6"/>
        <v>18.209125</v>
      </c>
      <c r="R60" s="38">
        <f t="shared" si="7"/>
        <v>3.2776424999999998</v>
      </c>
      <c r="S60" s="38">
        <f t="shared" si="8"/>
        <v>0.36418250000000002</v>
      </c>
      <c r="T60" s="39">
        <f t="shared" si="9"/>
        <v>529.53770625000004</v>
      </c>
    </row>
    <row r="61" spans="1:20" ht="25.5" x14ac:dyDescent="0.2">
      <c r="A61" s="1"/>
      <c r="B61" s="29">
        <v>46</v>
      </c>
      <c r="C61" s="30" t="s">
        <v>485</v>
      </c>
      <c r="D61" s="31">
        <v>62589.43</v>
      </c>
      <c r="E61" s="32">
        <v>65380.92</v>
      </c>
      <c r="F61" s="33">
        <v>1455</v>
      </c>
      <c r="G61" s="34">
        <v>2181</v>
      </c>
      <c r="H61" s="35" t="s">
        <v>30</v>
      </c>
      <c r="I61" s="36">
        <f t="shared" si="11"/>
        <v>432.375</v>
      </c>
      <c r="J61" s="40">
        <v>55.19</v>
      </c>
      <c r="K61" s="38">
        <f t="shared" si="0"/>
        <v>43.237500000000004</v>
      </c>
      <c r="L61" s="38">
        <f t="shared" si="1"/>
        <v>12.97125</v>
      </c>
      <c r="M61" s="38">
        <f t="shared" si="2"/>
        <v>25.942499999999999</v>
      </c>
      <c r="N61" s="38">
        <f t="shared" si="3"/>
        <v>8.6475000000000009</v>
      </c>
      <c r="O61" s="38">
        <f t="shared" si="4"/>
        <v>8.6475000000000009</v>
      </c>
      <c r="P61" s="38">
        <f t="shared" si="5"/>
        <v>5.4046875000000005</v>
      </c>
      <c r="Q61" s="38">
        <f t="shared" si="6"/>
        <v>21.618750000000002</v>
      </c>
      <c r="R61" s="38">
        <f t="shared" si="7"/>
        <v>3.8913749999999996</v>
      </c>
      <c r="S61" s="38">
        <f t="shared" si="8"/>
        <v>0.43237500000000001</v>
      </c>
      <c r="T61" s="39">
        <f t="shared" si="9"/>
        <v>618.35843750000015</v>
      </c>
    </row>
    <row r="62" spans="1:20" ht="25.5" x14ac:dyDescent="0.2">
      <c r="A62" s="1"/>
      <c r="B62" s="29">
        <v>47</v>
      </c>
      <c r="C62" s="30" t="s">
        <v>486</v>
      </c>
      <c r="D62" s="31">
        <v>100143.09</v>
      </c>
      <c r="E62" s="32">
        <v>104609.47</v>
      </c>
      <c r="F62" s="33">
        <v>1456</v>
      </c>
      <c r="G62" s="34">
        <v>2182</v>
      </c>
      <c r="H62" s="35" t="s">
        <v>30</v>
      </c>
      <c r="I62" s="36">
        <f t="shared" si="11"/>
        <v>568.3075</v>
      </c>
      <c r="J62" s="40">
        <v>55.19</v>
      </c>
      <c r="K62" s="38">
        <f t="shared" si="0"/>
        <v>56.830750000000002</v>
      </c>
      <c r="L62" s="38">
        <f t="shared" si="1"/>
        <v>17.049225</v>
      </c>
      <c r="M62" s="38">
        <f t="shared" si="2"/>
        <v>34.09845</v>
      </c>
      <c r="N62" s="38">
        <f t="shared" si="3"/>
        <v>11.366150000000001</v>
      </c>
      <c r="O62" s="38">
        <f t="shared" si="4"/>
        <v>11.366150000000001</v>
      </c>
      <c r="P62" s="38">
        <f t="shared" si="5"/>
        <v>7.1038437500000002</v>
      </c>
      <c r="Q62" s="38">
        <f t="shared" si="6"/>
        <v>28.415375000000001</v>
      </c>
      <c r="R62" s="38">
        <f t="shared" si="7"/>
        <v>5.1147674999999992</v>
      </c>
      <c r="S62" s="38">
        <f t="shared" si="8"/>
        <v>0.56830749999999997</v>
      </c>
      <c r="T62" s="39">
        <f t="shared" si="9"/>
        <v>795.41051874999971</v>
      </c>
    </row>
    <row r="63" spans="1:20" ht="25.5" x14ac:dyDescent="0.2">
      <c r="A63" s="1"/>
      <c r="B63" s="29">
        <v>48</v>
      </c>
      <c r="C63" s="30" t="s">
        <v>487</v>
      </c>
      <c r="D63" s="31">
        <v>150214.64000000001</v>
      </c>
      <c r="E63" s="32">
        <v>156914.21</v>
      </c>
      <c r="F63" s="33">
        <v>1458</v>
      </c>
      <c r="G63" s="34">
        <v>2184</v>
      </c>
      <c r="H63" s="35" t="s">
        <v>30</v>
      </c>
      <c r="I63" s="36">
        <f t="shared" si="11"/>
        <v>852.22749999999996</v>
      </c>
      <c r="J63" s="40">
        <v>55.19</v>
      </c>
      <c r="K63" s="38">
        <f t="shared" si="0"/>
        <v>85.222750000000005</v>
      </c>
      <c r="L63" s="38">
        <f t="shared" si="1"/>
        <v>25.566824999999998</v>
      </c>
      <c r="M63" s="38">
        <f t="shared" si="2"/>
        <v>51.133649999999996</v>
      </c>
      <c r="N63" s="38">
        <f t="shared" si="3"/>
        <v>17.044550000000001</v>
      </c>
      <c r="O63" s="38">
        <f t="shared" si="4"/>
        <v>17.044550000000001</v>
      </c>
      <c r="P63" s="38">
        <f t="shared" si="5"/>
        <v>10.652843750000001</v>
      </c>
      <c r="Q63" s="38">
        <f t="shared" si="6"/>
        <v>42.611375000000002</v>
      </c>
      <c r="R63" s="38">
        <f t="shared" si="7"/>
        <v>7.670047499999999</v>
      </c>
      <c r="S63" s="38">
        <f t="shared" si="8"/>
        <v>0.85222750000000003</v>
      </c>
      <c r="T63" s="39">
        <f t="shared" si="9"/>
        <v>1165.2163187500003</v>
      </c>
    </row>
    <row r="64" spans="1:20" ht="31.5" x14ac:dyDescent="0.2">
      <c r="A64" s="1"/>
      <c r="B64" s="29">
        <v>49</v>
      </c>
      <c r="C64" s="95" t="s">
        <v>488</v>
      </c>
      <c r="D64" s="31">
        <v>165589.35</v>
      </c>
      <c r="E64" s="32">
        <v>165589.35</v>
      </c>
      <c r="F64" s="42">
        <v>1457</v>
      </c>
      <c r="G64" s="34">
        <v>2185</v>
      </c>
      <c r="H64" s="35" t="s">
        <v>30</v>
      </c>
      <c r="I64" s="36">
        <f t="shared" si="11"/>
        <v>1041.5074999999999</v>
      </c>
      <c r="J64" s="40">
        <v>55.19</v>
      </c>
      <c r="K64" s="38">
        <f t="shared" si="0"/>
        <v>104.15075</v>
      </c>
      <c r="L64" s="38">
        <f t="shared" si="1"/>
        <v>31.245224999999998</v>
      </c>
      <c r="M64" s="38">
        <f t="shared" si="2"/>
        <v>62.490449999999996</v>
      </c>
      <c r="N64" s="38">
        <f t="shared" si="3"/>
        <v>20.83015</v>
      </c>
      <c r="O64" s="38">
        <f t="shared" si="4"/>
        <v>20.83015</v>
      </c>
      <c r="P64" s="38">
        <f t="shared" si="5"/>
        <v>13.01884375</v>
      </c>
      <c r="Q64" s="38">
        <f t="shared" si="6"/>
        <v>52.075375000000001</v>
      </c>
      <c r="R64" s="38">
        <f t="shared" si="7"/>
        <v>9.3735674999999983</v>
      </c>
      <c r="S64" s="38">
        <f t="shared" si="8"/>
        <v>1.0415075</v>
      </c>
      <c r="T64" s="39">
        <f t="shared" si="9"/>
        <v>1411.75351875</v>
      </c>
    </row>
    <row r="65" spans="1:20" ht="25.5" x14ac:dyDescent="0.2">
      <c r="A65" s="1"/>
      <c r="B65" s="29">
        <v>50</v>
      </c>
      <c r="C65" s="30" t="s">
        <v>489</v>
      </c>
      <c r="D65" s="31">
        <v>250357.73</v>
      </c>
      <c r="E65" s="32">
        <v>261523.68</v>
      </c>
      <c r="F65" s="43">
        <v>1460</v>
      </c>
      <c r="G65" s="34">
        <v>2186</v>
      </c>
      <c r="H65" s="35" t="s">
        <v>30</v>
      </c>
      <c r="I65" s="36">
        <f t="shared" si="11"/>
        <v>1041.5074999999999</v>
      </c>
      <c r="J65" s="40">
        <v>110.35</v>
      </c>
      <c r="K65" s="38">
        <f t="shared" si="0"/>
        <v>104.15075</v>
      </c>
      <c r="L65" s="38">
        <f t="shared" si="1"/>
        <v>31.245224999999998</v>
      </c>
      <c r="M65" s="38">
        <f t="shared" si="2"/>
        <v>62.490449999999996</v>
      </c>
      <c r="N65" s="38">
        <f t="shared" si="3"/>
        <v>20.83015</v>
      </c>
      <c r="O65" s="38">
        <f t="shared" si="4"/>
        <v>20.83015</v>
      </c>
      <c r="P65" s="38">
        <f t="shared" si="5"/>
        <v>13.01884375</v>
      </c>
      <c r="Q65" s="38">
        <f t="shared" si="6"/>
        <v>52.075375000000001</v>
      </c>
      <c r="R65" s="38">
        <f t="shared" si="7"/>
        <v>9.3735674999999983</v>
      </c>
      <c r="S65" s="38">
        <f t="shared" si="8"/>
        <v>1.0415075</v>
      </c>
      <c r="T65" s="39">
        <f t="shared" si="9"/>
        <v>1466.9135187499999</v>
      </c>
    </row>
    <row r="66" spans="1:20" ht="31.5" x14ac:dyDescent="0.2">
      <c r="A66" s="1"/>
      <c r="B66" s="29">
        <v>51</v>
      </c>
      <c r="C66" s="95" t="s">
        <v>490</v>
      </c>
      <c r="D66" s="31">
        <v>275982.21999999997</v>
      </c>
      <c r="E66" s="32">
        <v>275982.21999999997</v>
      </c>
      <c r="F66" s="42">
        <v>1459</v>
      </c>
      <c r="G66" s="34">
        <v>2187</v>
      </c>
      <c r="H66" s="35" t="s">
        <v>30</v>
      </c>
      <c r="I66" s="36">
        <f t="shared" si="11"/>
        <v>1230.7925</v>
      </c>
      <c r="J66" s="40">
        <v>110.35</v>
      </c>
      <c r="K66" s="38">
        <f t="shared" si="0"/>
        <v>123.07925</v>
      </c>
      <c r="L66" s="38">
        <f t="shared" si="1"/>
        <v>36.923774999999999</v>
      </c>
      <c r="M66" s="38">
        <f t="shared" si="2"/>
        <v>73.847549999999998</v>
      </c>
      <c r="N66" s="38">
        <f t="shared" si="3"/>
        <v>24.615850000000002</v>
      </c>
      <c r="O66" s="38">
        <f t="shared" si="4"/>
        <v>24.615850000000002</v>
      </c>
      <c r="P66" s="38">
        <f t="shared" si="5"/>
        <v>15.38490625</v>
      </c>
      <c r="Q66" s="38">
        <f t="shared" si="6"/>
        <v>61.539625000000001</v>
      </c>
      <c r="R66" s="38">
        <f t="shared" si="7"/>
        <v>11.077132499999999</v>
      </c>
      <c r="S66" s="38">
        <f t="shared" si="8"/>
        <v>1.2307925</v>
      </c>
      <c r="T66" s="39">
        <f t="shared" si="9"/>
        <v>1713.4572312499999</v>
      </c>
    </row>
    <row r="67" spans="1:20" ht="25.5" x14ac:dyDescent="0.2">
      <c r="A67" s="1"/>
      <c r="B67" s="29">
        <v>52</v>
      </c>
      <c r="C67" s="30" t="s">
        <v>491</v>
      </c>
      <c r="D67" s="31">
        <v>375536.58</v>
      </c>
      <c r="E67" s="32">
        <v>392285.51</v>
      </c>
      <c r="F67" s="43">
        <v>1461</v>
      </c>
      <c r="G67" s="34">
        <v>2188</v>
      </c>
      <c r="H67" s="35" t="s">
        <v>30</v>
      </c>
      <c r="I67" s="36">
        <f t="shared" si="11"/>
        <v>1230.7925</v>
      </c>
      <c r="J67" s="40">
        <v>220.76</v>
      </c>
      <c r="K67" s="38">
        <f t="shared" si="0"/>
        <v>123.07925</v>
      </c>
      <c r="L67" s="38">
        <f t="shared" si="1"/>
        <v>36.923774999999999</v>
      </c>
      <c r="M67" s="38">
        <f t="shared" si="2"/>
        <v>73.847549999999998</v>
      </c>
      <c r="N67" s="38">
        <f t="shared" si="3"/>
        <v>24.615850000000002</v>
      </c>
      <c r="O67" s="38">
        <f t="shared" si="4"/>
        <v>24.615850000000002</v>
      </c>
      <c r="P67" s="38">
        <f t="shared" si="5"/>
        <v>15.38490625</v>
      </c>
      <c r="Q67" s="38">
        <f t="shared" si="6"/>
        <v>61.539625000000001</v>
      </c>
      <c r="R67" s="38">
        <f t="shared" si="7"/>
        <v>11.077132499999999</v>
      </c>
      <c r="S67" s="38">
        <f t="shared" si="8"/>
        <v>1.2307925</v>
      </c>
      <c r="T67" s="39">
        <f t="shared" si="9"/>
        <v>1823.8672312499998</v>
      </c>
    </row>
    <row r="68" spans="1:20" ht="25.5" x14ac:dyDescent="0.2">
      <c r="A68" s="1"/>
      <c r="B68" s="29">
        <v>53</v>
      </c>
      <c r="C68" s="30" t="s">
        <v>492</v>
      </c>
      <c r="D68" s="31">
        <v>500715.44</v>
      </c>
      <c r="E68" s="32">
        <v>523047.35</v>
      </c>
      <c r="F68" s="43">
        <v>1463</v>
      </c>
      <c r="G68" s="34">
        <v>2189</v>
      </c>
      <c r="H68" s="35" t="s">
        <v>30</v>
      </c>
      <c r="I68" s="36">
        <f t="shared" si="11"/>
        <v>1420.07</v>
      </c>
      <c r="J68" s="40">
        <v>220.76</v>
      </c>
      <c r="K68" s="38">
        <f t="shared" si="0"/>
        <v>142.00700000000001</v>
      </c>
      <c r="L68" s="38">
        <f t="shared" si="1"/>
        <v>42.602099999999993</v>
      </c>
      <c r="M68" s="38">
        <f t="shared" si="2"/>
        <v>85.204199999999986</v>
      </c>
      <c r="N68" s="38">
        <f t="shared" si="3"/>
        <v>28.401399999999999</v>
      </c>
      <c r="O68" s="38">
        <f t="shared" si="4"/>
        <v>28.401399999999999</v>
      </c>
      <c r="P68" s="38">
        <f t="shared" si="5"/>
        <v>17.750875000000001</v>
      </c>
      <c r="Q68" s="38">
        <f t="shared" si="6"/>
        <v>71.003500000000003</v>
      </c>
      <c r="R68" s="38">
        <f t="shared" si="7"/>
        <v>12.780629999999999</v>
      </c>
      <c r="S68" s="38">
        <f t="shared" si="8"/>
        <v>1.4200699999999999</v>
      </c>
      <c r="T68" s="39">
        <f t="shared" si="9"/>
        <v>2070.401175</v>
      </c>
    </row>
    <row r="69" spans="1:20" ht="31.5" x14ac:dyDescent="0.2">
      <c r="A69" s="1"/>
      <c r="B69" s="29">
        <v>54</v>
      </c>
      <c r="C69" s="95" t="s">
        <v>493</v>
      </c>
      <c r="D69" s="31">
        <v>551964.53</v>
      </c>
      <c r="E69" s="32">
        <v>551964.53</v>
      </c>
      <c r="F69" s="42">
        <v>0</v>
      </c>
      <c r="G69" s="34">
        <v>2190</v>
      </c>
      <c r="H69" s="35" t="s">
        <v>30</v>
      </c>
      <c r="I69" s="36">
        <f t="shared" si="11"/>
        <v>1515.64</v>
      </c>
      <c r="J69" s="40">
        <v>220.76</v>
      </c>
      <c r="K69" s="38">
        <f t="shared" si="0"/>
        <v>151.56400000000002</v>
      </c>
      <c r="L69" s="38">
        <f t="shared" si="1"/>
        <v>45.469200000000001</v>
      </c>
      <c r="M69" s="38">
        <f t="shared" si="2"/>
        <v>90.938400000000001</v>
      </c>
      <c r="N69" s="38">
        <f t="shared" si="3"/>
        <v>30.312800000000003</v>
      </c>
      <c r="O69" s="38">
        <f t="shared" si="4"/>
        <v>30.312800000000003</v>
      </c>
      <c r="P69" s="38">
        <f t="shared" si="5"/>
        <v>18.945500000000003</v>
      </c>
      <c r="Q69" s="38">
        <f t="shared" si="6"/>
        <v>75.782000000000011</v>
      </c>
      <c r="R69" s="38">
        <f t="shared" si="7"/>
        <v>13.64076</v>
      </c>
      <c r="S69" s="38">
        <f t="shared" si="8"/>
        <v>1.5156400000000001</v>
      </c>
      <c r="T69" s="39">
        <f t="shared" si="9"/>
        <v>2194.8811000000001</v>
      </c>
    </row>
    <row r="70" spans="1:20" ht="31.5" x14ac:dyDescent="0.2">
      <c r="A70" s="1"/>
      <c r="B70" s="29">
        <v>55</v>
      </c>
      <c r="C70" s="95" t="s">
        <v>494</v>
      </c>
      <c r="D70" s="31">
        <v>1103929.1399999999</v>
      </c>
      <c r="E70" s="32">
        <v>1103929.1399999999</v>
      </c>
      <c r="F70" s="42">
        <v>1462</v>
      </c>
      <c r="G70" s="34">
        <v>2191</v>
      </c>
      <c r="H70" s="35" t="s">
        <v>30</v>
      </c>
      <c r="I70" s="36">
        <f t="shared" si="11"/>
        <v>1515.64</v>
      </c>
      <c r="J70" s="40">
        <v>331.22</v>
      </c>
      <c r="K70" s="38">
        <f t="shared" si="0"/>
        <v>151.56400000000002</v>
      </c>
      <c r="L70" s="38">
        <f t="shared" si="1"/>
        <v>45.469200000000001</v>
      </c>
      <c r="M70" s="38">
        <f t="shared" si="2"/>
        <v>90.938400000000001</v>
      </c>
      <c r="N70" s="38">
        <f t="shared" si="3"/>
        <v>30.312800000000003</v>
      </c>
      <c r="O70" s="38">
        <f t="shared" si="4"/>
        <v>30.312800000000003</v>
      </c>
      <c r="P70" s="38">
        <f t="shared" si="5"/>
        <v>18.945500000000003</v>
      </c>
      <c r="Q70" s="38">
        <f t="shared" si="6"/>
        <v>75.782000000000011</v>
      </c>
      <c r="R70" s="38">
        <f t="shared" si="7"/>
        <v>13.64076</v>
      </c>
      <c r="S70" s="38">
        <f t="shared" si="8"/>
        <v>1.5156400000000001</v>
      </c>
      <c r="T70" s="39">
        <f t="shared" si="9"/>
        <v>2305.341100000001</v>
      </c>
    </row>
    <row r="71" spans="1:20" ht="31.5" x14ac:dyDescent="0.2">
      <c r="A71" s="1"/>
      <c r="B71" s="29">
        <v>56</v>
      </c>
      <c r="C71" s="95" t="s">
        <v>495</v>
      </c>
      <c r="D71" s="31">
        <v>1103929.1399999999</v>
      </c>
      <c r="E71" s="32">
        <v>1103929.1399999999</v>
      </c>
      <c r="F71" s="42">
        <v>1464</v>
      </c>
      <c r="G71" s="34">
        <v>2192</v>
      </c>
      <c r="H71" s="35" t="s">
        <v>30</v>
      </c>
      <c r="I71" s="36">
        <f t="shared" si="11"/>
        <v>1515.64</v>
      </c>
      <c r="J71" s="40">
        <v>551.91</v>
      </c>
      <c r="K71" s="38">
        <f t="shared" si="0"/>
        <v>151.56400000000002</v>
      </c>
      <c r="L71" s="38">
        <f t="shared" si="1"/>
        <v>45.469200000000001</v>
      </c>
      <c r="M71" s="38">
        <f t="shared" si="2"/>
        <v>90.938400000000001</v>
      </c>
      <c r="N71" s="38">
        <f t="shared" si="3"/>
        <v>30.312800000000003</v>
      </c>
      <c r="O71" s="38">
        <f t="shared" si="4"/>
        <v>30.312800000000003</v>
      </c>
      <c r="P71" s="38">
        <f t="shared" si="5"/>
        <v>18.945500000000003</v>
      </c>
      <c r="Q71" s="38">
        <f t="shared" si="6"/>
        <v>75.782000000000011</v>
      </c>
      <c r="R71" s="38">
        <f t="shared" si="7"/>
        <v>13.64076</v>
      </c>
      <c r="S71" s="38">
        <f t="shared" si="8"/>
        <v>1.5156400000000001</v>
      </c>
      <c r="T71" s="39">
        <f t="shared" si="9"/>
        <v>2526.0311000000006</v>
      </c>
    </row>
    <row r="72" spans="1:20" ht="28.5" x14ac:dyDescent="0.2">
      <c r="A72" s="1"/>
      <c r="B72" s="29">
        <v>57</v>
      </c>
      <c r="C72" s="30" t="s">
        <v>496</v>
      </c>
      <c r="D72" s="31" t="s">
        <v>67</v>
      </c>
      <c r="E72" s="32" t="s">
        <v>67</v>
      </c>
      <c r="F72" s="33">
        <v>1466</v>
      </c>
      <c r="G72" s="34">
        <v>2193</v>
      </c>
      <c r="H72" s="35" t="s">
        <v>30</v>
      </c>
      <c r="I72" s="36">
        <v>47.32</v>
      </c>
      <c r="J72" s="40">
        <v>55.19</v>
      </c>
      <c r="K72" s="38">
        <f t="shared" si="0"/>
        <v>4.7320000000000002</v>
      </c>
      <c r="L72" s="38">
        <f t="shared" si="1"/>
        <v>1.4196</v>
      </c>
      <c r="M72" s="38">
        <f t="shared" si="2"/>
        <v>2.8391999999999999</v>
      </c>
      <c r="N72" s="38">
        <f t="shared" si="3"/>
        <v>0.94640000000000002</v>
      </c>
      <c r="O72" s="38">
        <f t="shared" si="4"/>
        <v>0.94640000000000002</v>
      </c>
      <c r="P72" s="38">
        <f t="shared" si="5"/>
        <v>0.59150000000000003</v>
      </c>
      <c r="Q72" s="38">
        <f t="shared" si="6"/>
        <v>2.3660000000000001</v>
      </c>
      <c r="R72" s="38">
        <f t="shared" si="7"/>
        <v>0.42587999999999998</v>
      </c>
      <c r="S72" s="38">
        <f t="shared" si="8"/>
        <v>4.7320000000000001E-2</v>
      </c>
      <c r="T72" s="39">
        <f t="shared" si="9"/>
        <v>116.82429999999999</v>
      </c>
    </row>
    <row r="73" spans="1:20" ht="180" x14ac:dyDescent="0.2">
      <c r="A73" s="1"/>
      <c r="B73" s="29">
        <v>58</v>
      </c>
      <c r="C73" s="30" t="s">
        <v>497</v>
      </c>
      <c r="D73" s="31">
        <v>625.89</v>
      </c>
      <c r="E73" s="32">
        <v>653.79999999999995</v>
      </c>
      <c r="F73" s="33">
        <v>1467</v>
      </c>
      <c r="G73" s="34">
        <v>2194</v>
      </c>
      <c r="H73" s="44" t="s">
        <v>498</v>
      </c>
      <c r="I73" s="36">
        <f t="shared" ref="I73:I84" si="12">I16*0.125</f>
        <v>13.918749999999999</v>
      </c>
      <c r="J73" s="40">
        <v>0</v>
      </c>
      <c r="K73" s="38">
        <f t="shared" si="0"/>
        <v>1.391875</v>
      </c>
      <c r="L73" s="38">
        <f t="shared" si="1"/>
        <v>0.41756249999999995</v>
      </c>
      <c r="M73" s="38">
        <f t="shared" si="2"/>
        <v>0.8351249999999999</v>
      </c>
      <c r="N73" s="38">
        <f t="shared" si="3"/>
        <v>0.27837499999999998</v>
      </c>
      <c r="O73" s="38">
        <f t="shared" si="4"/>
        <v>0.27837499999999998</v>
      </c>
      <c r="P73" s="38">
        <f t="shared" si="5"/>
        <v>0.173984375</v>
      </c>
      <c r="Q73" s="38">
        <f t="shared" si="6"/>
        <v>0.69593749999999999</v>
      </c>
      <c r="R73" s="38">
        <f t="shared" si="7"/>
        <v>0.12526874999999998</v>
      </c>
      <c r="S73" s="38">
        <f t="shared" si="8"/>
        <v>1.3918749999999999E-2</v>
      </c>
      <c r="T73" s="39">
        <f t="shared" si="9"/>
        <v>18.129171875000001</v>
      </c>
    </row>
    <row r="74" spans="1:20" ht="180" x14ac:dyDescent="0.2">
      <c r="A74" s="1"/>
      <c r="B74" s="29">
        <v>59</v>
      </c>
      <c r="C74" s="30" t="s">
        <v>499</v>
      </c>
      <c r="D74" s="31">
        <v>1251.79</v>
      </c>
      <c r="E74" s="32">
        <v>1307.6199999999999</v>
      </c>
      <c r="F74" s="33">
        <v>1468</v>
      </c>
      <c r="G74" s="34">
        <v>2195</v>
      </c>
      <c r="H74" s="44" t="s">
        <v>498</v>
      </c>
      <c r="I74" s="36">
        <f t="shared" si="12"/>
        <v>21.11</v>
      </c>
      <c r="J74" s="40">
        <v>0</v>
      </c>
      <c r="K74" s="38">
        <f t="shared" si="0"/>
        <v>2.1110000000000002</v>
      </c>
      <c r="L74" s="38">
        <f t="shared" si="1"/>
        <v>0.63329999999999997</v>
      </c>
      <c r="M74" s="38">
        <f t="shared" si="2"/>
        <v>1.2665999999999999</v>
      </c>
      <c r="N74" s="38">
        <f t="shared" si="3"/>
        <v>0.42220000000000002</v>
      </c>
      <c r="O74" s="38">
        <f t="shared" si="4"/>
        <v>0.42220000000000002</v>
      </c>
      <c r="P74" s="38">
        <f t="shared" si="5"/>
        <v>0.26387500000000003</v>
      </c>
      <c r="Q74" s="38">
        <f t="shared" si="6"/>
        <v>1.0555000000000001</v>
      </c>
      <c r="R74" s="38">
        <f t="shared" si="7"/>
        <v>0.18998999999999999</v>
      </c>
      <c r="S74" s="38">
        <f t="shared" si="8"/>
        <v>2.111E-2</v>
      </c>
      <c r="T74" s="39">
        <f t="shared" si="9"/>
        <v>27.495774999999998</v>
      </c>
    </row>
    <row r="75" spans="1:20" ht="180" x14ac:dyDescent="0.2">
      <c r="A75" s="1"/>
      <c r="B75" s="29">
        <v>60</v>
      </c>
      <c r="C75" s="30" t="s">
        <v>500</v>
      </c>
      <c r="D75" s="31">
        <v>2503.58</v>
      </c>
      <c r="E75" s="32">
        <v>2615.2399999999998</v>
      </c>
      <c r="F75" s="33">
        <v>1469</v>
      </c>
      <c r="G75" s="34">
        <v>2196</v>
      </c>
      <c r="H75" s="44" t="s">
        <v>498</v>
      </c>
      <c r="I75" s="36">
        <f t="shared" si="12"/>
        <v>28.533750000000001</v>
      </c>
      <c r="J75" s="40">
        <v>0</v>
      </c>
      <c r="K75" s="38">
        <f t="shared" si="0"/>
        <v>2.8533750000000002</v>
      </c>
      <c r="L75" s="38">
        <f t="shared" si="1"/>
        <v>0.85601249999999995</v>
      </c>
      <c r="M75" s="38">
        <f t="shared" si="2"/>
        <v>1.7120249999999999</v>
      </c>
      <c r="N75" s="38">
        <f t="shared" si="3"/>
        <v>0.57067500000000004</v>
      </c>
      <c r="O75" s="38">
        <f t="shared" si="4"/>
        <v>0.57067500000000004</v>
      </c>
      <c r="P75" s="38">
        <f t="shared" si="5"/>
        <v>0.35667187500000003</v>
      </c>
      <c r="Q75" s="38">
        <f t="shared" si="6"/>
        <v>1.4266875000000001</v>
      </c>
      <c r="R75" s="38">
        <f t="shared" si="7"/>
        <v>0.25680375</v>
      </c>
      <c r="S75" s="38">
        <f t="shared" si="8"/>
        <v>2.8533750000000004E-2</v>
      </c>
      <c r="T75" s="39">
        <f t="shared" si="9"/>
        <v>37.165209375000011</v>
      </c>
    </row>
    <row r="76" spans="1:20" ht="180" x14ac:dyDescent="0.2">
      <c r="A76" s="1"/>
      <c r="B76" s="29">
        <v>61</v>
      </c>
      <c r="C76" s="30" t="s">
        <v>501</v>
      </c>
      <c r="D76" s="31">
        <v>5007.1499999999996</v>
      </c>
      <c r="E76" s="32">
        <v>5230.47</v>
      </c>
      <c r="F76" s="33">
        <v>1470</v>
      </c>
      <c r="G76" s="34">
        <v>2197</v>
      </c>
      <c r="H76" s="44" t="s">
        <v>498</v>
      </c>
      <c r="I76" s="36">
        <f t="shared" si="12"/>
        <v>39.896250000000002</v>
      </c>
      <c r="J76" s="40">
        <v>0</v>
      </c>
      <c r="K76" s="38">
        <f t="shared" si="0"/>
        <v>3.9896250000000002</v>
      </c>
      <c r="L76" s="38">
        <f t="shared" si="1"/>
        <v>1.1968875000000001</v>
      </c>
      <c r="M76" s="38">
        <f t="shared" si="2"/>
        <v>2.3937750000000002</v>
      </c>
      <c r="N76" s="38">
        <f t="shared" si="3"/>
        <v>0.79792500000000011</v>
      </c>
      <c r="O76" s="38">
        <f t="shared" si="4"/>
        <v>0.79792500000000011</v>
      </c>
      <c r="P76" s="38">
        <f t="shared" si="5"/>
        <v>0.49870312500000002</v>
      </c>
      <c r="Q76" s="38">
        <f t="shared" si="6"/>
        <v>1.9948125000000001</v>
      </c>
      <c r="R76" s="38">
        <f t="shared" si="7"/>
        <v>0.35906624999999998</v>
      </c>
      <c r="S76" s="38">
        <f t="shared" si="8"/>
        <v>3.9896250000000001E-2</v>
      </c>
      <c r="T76" s="39">
        <f t="shared" si="9"/>
        <v>51.964865624999995</v>
      </c>
    </row>
    <row r="77" spans="1:20" ht="180" x14ac:dyDescent="0.2">
      <c r="A77" s="1"/>
      <c r="B77" s="29">
        <v>62</v>
      </c>
      <c r="C77" s="30" t="s">
        <v>502</v>
      </c>
      <c r="D77" s="31">
        <v>10014.299999999999</v>
      </c>
      <c r="E77" s="32">
        <v>10460.94</v>
      </c>
      <c r="F77" s="33">
        <v>1471</v>
      </c>
      <c r="G77" s="34">
        <v>2198</v>
      </c>
      <c r="H77" s="44" t="s">
        <v>498</v>
      </c>
      <c r="I77" s="36">
        <f t="shared" si="12"/>
        <v>79.563749999999999</v>
      </c>
      <c r="J77" s="40">
        <v>0</v>
      </c>
      <c r="K77" s="38">
        <f t="shared" si="0"/>
        <v>7.9563750000000004</v>
      </c>
      <c r="L77" s="38">
        <f t="shared" si="1"/>
        <v>2.3869124999999998</v>
      </c>
      <c r="M77" s="38">
        <f t="shared" si="2"/>
        <v>4.7738249999999995</v>
      </c>
      <c r="N77" s="38">
        <f t="shared" si="3"/>
        <v>1.591275</v>
      </c>
      <c r="O77" s="38">
        <f t="shared" si="4"/>
        <v>1.591275</v>
      </c>
      <c r="P77" s="38">
        <f t="shared" si="5"/>
        <v>0.99454687500000005</v>
      </c>
      <c r="Q77" s="38">
        <f t="shared" si="6"/>
        <v>3.9781875000000002</v>
      </c>
      <c r="R77" s="38">
        <f t="shared" si="7"/>
        <v>0.71607374999999995</v>
      </c>
      <c r="S77" s="38">
        <f t="shared" si="8"/>
        <v>7.9563750000000003E-2</v>
      </c>
      <c r="T77" s="39">
        <f t="shared" si="9"/>
        <v>103.631784375</v>
      </c>
    </row>
    <row r="78" spans="1:20" ht="180" x14ac:dyDescent="0.2">
      <c r="A78" s="1"/>
      <c r="B78" s="29">
        <v>63</v>
      </c>
      <c r="C78" s="30" t="s">
        <v>503</v>
      </c>
      <c r="D78" s="31">
        <v>15021.47</v>
      </c>
      <c r="E78" s="32">
        <v>15691.43</v>
      </c>
      <c r="F78" s="33">
        <v>1472</v>
      </c>
      <c r="G78" s="34">
        <v>2199</v>
      </c>
      <c r="H78" s="44" t="s">
        <v>498</v>
      </c>
      <c r="I78" s="36">
        <f t="shared" si="12"/>
        <v>85.13</v>
      </c>
      <c r="J78" s="40">
        <v>0</v>
      </c>
      <c r="K78" s="38">
        <f t="shared" si="0"/>
        <v>8.5129999999999999</v>
      </c>
      <c r="L78" s="38">
        <f t="shared" si="1"/>
        <v>2.5538999999999996</v>
      </c>
      <c r="M78" s="38">
        <f t="shared" si="2"/>
        <v>5.1077999999999992</v>
      </c>
      <c r="N78" s="38">
        <f t="shared" si="3"/>
        <v>1.7025999999999999</v>
      </c>
      <c r="O78" s="38">
        <f t="shared" si="4"/>
        <v>1.7025999999999999</v>
      </c>
      <c r="P78" s="38">
        <f t="shared" si="5"/>
        <v>1.064125</v>
      </c>
      <c r="Q78" s="38">
        <f t="shared" si="6"/>
        <v>4.2565</v>
      </c>
      <c r="R78" s="38">
        <f t="shared" si="7"/>
        <v>0.76616999999999991</v>
      </c>
      <c r="S78" s="38">
        <f t="shared" si="8"/>
        <v>8.5129999999999997E-2</v>
      </c>
      <c r="T78" s="39">
        <f t="shared" si="9"/>
        <v>110.88182500000002</v>
      </c>
    </row>
    <row r="79" spans="1:20" ht="180" x14ac:dyDescent="0.2">
      <c r="A79" s="1"/>
      <c r="B79" s="29">
        <v>64</v>
      </c>
      <c r="C79" s="30" t="s">
        <v>504</v>
      </c>
      <c r="D79" s="31">
        <v>25035.77</v>
      </c>
      <c r="E79" s="32">
        <v>26152.37</v>
      </c>
      <c r="F79" s="33">
        <v>1473</v>
      </c>
      <c r="G79" s="34">
        <v>2200</v>
      </c>
      <c r="H79" s="44" t="s">
        <v>498</v>
      </c>
      <c r="I79" s="36">
        <f t="shared" si="12"/>
        <v>107.8625</v>
      </c>
      <c r="J79" s="40">
        <v>0</v>
      </c>
      <c r="K79" s="38">
        <f t="shared" si="0"/>
        <v>10.786250000000001</v>
      </c>
      <c r="L79" s="38">
        <f t="shared" si="1"/>
        <v>3.2358749999999996</v>
      </c>
      <c r="M79" s="38">
        <f t="shared" si="2"/>
        <v>6.4717499999999992</v>
      </c>
      <c r="N79" s="38">
        <f t="shared" si="3"/>
        <v>2.1572499999999999</v>
      </c>
      <c r="O79" s="38">
        <f t="shared" si="4"/>
        <v>2.1572499999999999</v>
      </c>
      <c r="P79" s="38">
        <f t="shared" si="5"/>
        <v>1.3482812500000001</v>
      </c>
      <c r="Q79" s="38">
        <f t="shared" si="6"/>
        <v>5.3931250000000004</v>
      </c>
      <c r="R79" s="38">
        <f t="shared" si="7"/>
        <v>0.97076249999999986</v>
      </c>
      <c r="S79" s="38">
        <f t="shared" si="8"/>
        <v>0.1078625</v>
      </c>
      <c r="T79" s="39">
        <f t="shared" si="9"/>
        <v>140.49090625000002</v>
      </c>
    </row>
    <row r="80" spans="1:20" ht="180" x14ac:dyDescent="0.2">
      <c r="A80" s="1"/>
      <c r="B80" s="29">
        <v>65</v>
      </c>
      <c r="C80" s="30" t="s">
        <v>505</v>
      </c>
      <c r="D80" s="31">
        <v>37553.65</v>
      </c>
      <c r="E80" s="32">
        <v>39228.54</v>
      </c>
      <c r="F80" s="33">
        <v>1474</v>
      </c>
      <c r="G80" s="34">
        <v>2201</v>
      </c>
      <c r="H80" s="44" t="s">
        <v>498</v>
      </c>
      <c r="I80" s="36">
        <f t="shared" si="12"/>
        <v>136.39375000000001</v>
      </c>
      <c r="J80" s="40">
        <v>0</v>
      </c>
      <c r="K80" s="38">
        <f t="shared" ref="K80:K143" si="13">0.1*I80</f>
        <v>13.639375000000001</v>
      </c>
      <c r="L80" s="38">
        <f t="shared" ref="L80:L143" si="14">0.03*I80</f>
        <v>4.0918125000000005</v>
      </c>
      <c r="M80" s="38">
        <f t="shared" ref="M80:M143" si="15">0.06*I80</f>
        <v>8.183625000000001</v>
      </c>
      <c r="N80" s="38">
        <f t="shared" ref="N80:N143" si="16">0.02*I80</f>
        <v>2.7278750000000005</v>
      </c>
      <c r="O80" s="38">
        <f t="shared" ref="O80:O143" si="17">0.02*I80</f>
        <v>2.7278750000000005</v>
      </c>
      <c r="P80" s="38">
        <f t="shared" ref="P80:P143" si="18">0.0125*I80</f>
        <v>1.7049218750000001</v>
      </c>
      <c r="Q80" s="38">
        <f t="shared" ref="Q80:Q143" si="19">0.05*I80</f>
        <v>6.8196875000000006</v>
      </c>
      <c r="R80" s="38">
        <f t="shared" ref="R80:R143" si="20">0.009*I80</f>
        <v>1.2275437499999999</v>
      </c>
      <c r="S80" s="38">
        <f t="shared" ref="S80:S143" si="21">0.001*I80</f>
        <v>0.13639375000000001</v>
      </c>
      <c r="T80" s="39">
        <f t="shared" ref="T80:T143" si="22">SUM(I80:S80)</f>
        <v>177.65285937500002</v>
      </c>
    </row>
    <row r="81" spans="1:20" ht="180" x14ac:dyDescent="0.2">
      <c r="A81" s="1"/>
      <c r="B81" s="29">
        <v>66</v>
      </c>
      <c r="C81" s="30" t="s">
        <v>506</v>
      </c>
      <c r="D81" s="31">
        <v>50071.55</v>
      </c>
      <c r="E81" s="32">
        <v>52304.74</v>
      </c>
      <c r="F81" s="33">
        <v>1475</v>
      </c>
      <c r="G81" s="34">
        <v>2202</v>
      </c>
      <c r="H81" s="44" t="s">
        <v>498</v>
      </c>
      <c r="I81" s="36">
        <f t="shared" si="12"/>
        <v>182.09125</v>
      </c>
      <c r="J81" s="40">
        <v>0</v>
      </c>
      <c r="K81" s="38">
        <f t="shared" si="13"/>
        <v>18.209125</v>
      </c>
      <c r="L81" s="38">
        <f t="shared" si="14"/>
        <v>5.4627375000000002</v>
      </c>
      <c r="M81" s="38">
        <f t="shared" si="15"/>
        <v>10.925475</v>
      </c>
      <c r="N81" s="38">
        <f t="shared" si="16"/>
        <v>3.6418250000000003</v>
      </c>
      <c r="O81" s="38">
        <f t="shared" si="17"/>
        <v>3.6418250000000003</v>
      </c>
      <c r="P81" s="38">
        <f t="shared" si="18"/>
        <v>2.276140625</v>
      </c>
      <c r="Q81" s="38">
        <f t="shared" si="19"/>
        <v>9.1045625000000001</v>
      </c>
      <c r="R81" s="38">
        <f t="shared" si="20"/>
        <v>1.6388212499999999</v>
      </c>
      <c r="S81" s="38">
        <f t="shared" si="21"/>
        <v>0.18209125000000001</v>
      </c>
      <c r="T81" s="39">
        <f t="shared" si="22"/>
        <v>237.17385312500005</v>
      </c>
    </row>
    <row r="82" spans="1:20" ht="180" x14ac:dyDescent="0.2">
      <c r="A82" s="1"/>
      <c r="B82" s="29">
        <v>67</v>
      </c>
      <c r="C82" s="30" t="s">
        <v>507</v>
      </c>
      <c r="D82" s="31">
        <v>62589.43</v>
      </c>
      <c r="E82" s="32">
        <v>65380.92</v>
      </c>
      <c r="F82" s="33">
        <v>1476</v>
      </c>
      <c r="G82" s="34">
        <v>2203</v>
      </c>
      <c r="H82" s="44" t="s">
        <v>498</v>
      </c>
      <c r="I82" s="36">
        <f t="shared" si="12"/>
        <v>216.1875</v>
      </c>
      <c r="J82" s="40">
        <v>0</v>
      </c>
      <c r="K82" s="38">
        <f t="shared" si="13"/>
        <v>21.618750000000002</v>
      </c>
      <c r="L82" s="38">
        <f t="shared" si="14"/>
        <v>6.4856249999999998</v>
      </c>
      <c r="M82" s="38">
        <f t="shared" si="15"/>
        <v>12.97125</v>
      </c>
      <c r="N82" s="38">
        <f t="shared" si="16"/>
        <v>4.3237500000000004</v>
      </c>
      <c r="O82" s="38">
        <f t="shared" si="17"/>
        <v>4.3237500000000004</v>
      </c>
      <c r="P82" s="38">
        <f t="shared" si="18"/>
        <v>2.7023437500000003</v>
      </c>
      <c r="Q82" s="38">
        <f t="shared" si="19"/>
        <v>10.809375000000001</v>
      </c>
      <c r="R82" s="38">
        <f t="shared" si="20"/>
        <v>1.9456874999999998</v>
      </c>
      <c r="S82" s="38">
        <f t="shared" si="21"/>
        <v>0.2161875</v>
      </c>
      <c r="T82" s="39">
        <f t="shared" si="22"/>
        <v>281.58421875000005</v>
      </c>
    </row>
    <row r="83" spans="1:20" ht="180" x14ac:dyDescent="0.2">
      <c r="A83" s="1"/>
      <c r="B83" s="29">
        <v>68</v>
      </c>
      <c r="C83" s="30" t="s">
        <v>508</v>
      </c>
      <c r="D83" s="31">
        <v>100143.09</v>
      </c>
      <c r="E83" s="32">
        <v>104609.47</v>
      </c>
      <c r="F83" s="33">
        <v>1477</v>
      </c>
      <c r="G83" s="34">
        <v>2204</v>
      </c>
      <c r="H83" s="44" t="s">
        <v>498</v>
      </c>
      <c r="I83" s="36">
        <f t="shared" si="12"/>
        <v>284.15375</v>
      </c>
      <c r="J83" s="40">
        <v>0</v>
      </c>
      <c r="K83" s="38">
        <f t="shared" si="13"/>
        <v>28.415375000000001</v>
      </c>
      <c r="L83" s="38">
        <f t="shared" si="14"/>
        <v>8.5246124999999999</v>
      </c>
      <c r="M83" s="38">
        <f t="shared" si="15"/>
        <v>17.049225</v>
      </c>
      <c r="N83" s="38">
        <f t="shared" si="16"/>
        <v>5.6830750000000005</v>
      </c>
      <c r="O83" s="38">
        <f t="shared" si="17"/>
        <v>5.6830750000000005</v>
      </c>
      <c r="P83" s="38">
        <f t="shared" si="18"/>
        <v>3.5519218750000001</v>
      </c>
      <c r="Q83" s="38">
        <f t="shared" si="19"/>
        <v>14.2076875</v>
      </c>
      <c r="R83" s="38">
        <f t="shared" si="20"/>
        <v>2.5573837499999996</v>
      </c>
      <c r="S83" s="38">
        <f t="shared" si="21"/>
        <v>0.28415374999999998</v>
      </c>
      <c r="T83" s="39">
        <f t="shared" si="22"/>
        <v>370.11025937499988</v>
      </c>
    </row>
    <row r="84" spans="1:20" ht="180" x14ac:dyDescent="0.2">
      <c r="A84" s="1"/>
      <c r="B84" s="29">
        <v>69</v>
      </c>
      <c r="C84" s="30" t="s">
        <v>509</v>
      </c>
      <c r="D84" s="31">
        <v>150214.64000000001</v>
      </c>
      <c r="E84" s="32">
        <v>156914.21</v>
      </c>
      <c r="F84" s="33">
        <v>1478</v>
      </c>
      <c r="G84" s="34">
        <v>2205</v>
      </c>
      <c r="H84" s="44" t="s">
        <v>498</v>
      </c>
      <c r="I84" s="36">
        <f t="shared" si="12"/>
        <v>426.11374999999998</v>
      </c>
      <c r="J84" s="40">
        <v>0</v>
      </c>
      <c r="K84" s="38">
        <f t="shared" si="13"/>
        <v>42.611375000000002</v>
      </c>
      <c r="L84" s="38">
        <f t="shared" si="14"/>
        <v>12.783412499999999</v>
      </c>
      <c r="M84" s="38">
        <f t="shared" si="15"/>
        <v>25.566824999999998</v>
      </c>
      <c r="N84" s="38">
        <f t="shared" si="16"/>
        <v>8.5222750000000005</v>
      </c>
      <c r="O84" s="38">
        <f t="shared" si="17"/>
        <v>8.5222750000000005</v>
      </c>
      <c r="P84" s="38">
        <f t="shared" si="18"/>
        <v>5.3264218750000003</v>
      </c>
      <c r="Q84" s="38">
        <f t="shared" si="19"/>
        <v>21.305687500000001</v>
      </c>
      <c r="R84" s="38">
        <f t="shared" si="20"/>
        <v>3.8350237499999995</v>
      </c>
      <c r="S84" s="38">
        <f t="shared" si="21"/>
        <v>0.42611375000000001</v>
      </c>
      <c r="T84" s="39">
        <f t="shared" si="22"/>
        <v>555.0131593750001</v>
      </c>
    </row>
    <row r="85" spans="1:20" ht="180" x14ac:dyDescent="0.2">
      <c r="A85" s="1"/>
      <c r="B85" s="29">
        <v>70</v>
      </c>
      <c r="C85" s="30" t="s">
        <v>510</v>
      </c>
      <c r="D85" s="31">
        <v>250357.73</v>
      </c>
      <c r="E85" s="32">
        <v>261523.68</v>
      </c>
      <c r="F85" s="33">
        <v>1479</v>
      </c>
      <c r="G85" s="34">
        <v>2206</v>
      </c>
      <c r="H85" s="44" t="s">
        <v>498</v>
      </c>
      <c r="I85" s="36">
        <f>I29*0.125</f>
        <v>520.75374999999997</v>
      </c>
      <c r="J85" s="40">
        <v>0</v>
      </c>
      <c r="K85" s="38">
        <f t="shared" si="13"/>
        <v>52.075375000000001</v>
      </c>
      <c r="L85" s="38">
        <f t="shared" si="14"/>
        <v>15.622612499999999</v>
      </c>
      <c r="M85" s="38">
        <f t="shared" si="15"/>
        <v>31.245224999999998</v>
      </c>
      <c r="N85" s="38">
        <f t="shared" si="16"/>
        <v>10.415075</v>
      </c>
      <c r="O85" s="38">
        <f t="shared" si="17"/>
        <v>10.415075</v>
      </c>
      <c r="P85" s="38">
        <f t="shared" si="18"/>
        <v>6.5094218750000001</v>
      </c>
      <c r="Q85" s="38">
        <f t="shared" si="19"/>
        <v>26.037687500000001</v>
      </c>
      <c r="R85" s="38">
        <f t="shared" si="20"/>
        <v>4.6867837499999991</v>
      </c>
      <c r="S85" s="38">
        <f t="shared" si="21"/>
        <v>0.52075375000000002</v>
      </c>
      <c r="T85" s="39">
        <f t="shared" si="22"/>
        <v>678.28175937499998</v>
      </c>
    </row>
    <row r="86" spans="1:20" ht="180" x14ac:dyDescent="0.2">
      <c r="A86" s="1"/>
      <c r="B86" s="29">
        <v>71</v>
      </c>
      <c r="C86" s="30" t="s">
        <v>511</v>
      </c>
      <c r="D86" s="31">
        <v>375536.58</v>
      </c>
      <c r="E86" s="32">
        <v>392285.51</v>
      </c>
      <c r="F86" s="33">
        <v>1480</v>
      </c>
      <c r="G86" s="34">
        <v>2207</v>
      </c>
      <c r="H86" s="44" t="s">
        <v>498</v>
      </c>
      <c r="I86" s="36">
        <f>I31*0.125</f>
        <v>615.39625000000001</v>
      </c>
      <c r="J86" s="40">
        <v>0</v>
      </c>
      <c r="K86" s="38">
        <f t="shared" si="13"/>
        <v>61.539625000000001</v>
      </c>
      <c r="L86" s="38">
        <f t="shared" si="14"/>
        <v>18.4618875</v>
      </c>
      <c r="M86" s="38">
        <f t="shared" si="15"/>
        <v>36.923774999999999</v>
      </c>
      <c r="N86" s="38">
        <f t="shared" si="16"/>
        <v>12.307925000000001</v>
      </c>
      <c r="O86" s="38">
        <f t="shared" si="17"/>
        <v>12.307925000000001</v>
      </c>
      <c r="P86" s="38">
        <f t="shared" si="18"/>
        <v>7.6924531250000001</v>
      </c>
      <c r="Q86" s="38">
        <f t="shared" si="19"/>
        <v>30.7698125</v>
      </c>
      <c r="R86" s="38">
        <f t="shared" si="20"/>
        <v>5.5385662499999997</v>
      </c>
      <c r="S86" s="38">
        <f t="shared" si="21"/>
        <v>0.61539624999999998</v>
      </c>
      <c r="T86" s="39">
        <f t="shared" si="22"/>
        <v>801.55361562500002</v>
      </c>
    </row>
    <row r="87" spans="1:20" ht="180" x14ac:dyDescent="0.2">
      <c r="A87" s="1"/>
      <c r="B87" s="29">
        <v>72</v>
      </c>
      <c r="C87" s="30" t="s">
        <v>512</v>
      </c>
      <c r="D87" s="31">
        <v>500715.44</v>
      </c>
      <c r="E87" s="32">
        <v>523047.35</v>
      </c>
      <c r="F87" s="33">
        <v>1481</v>
      </c>
      <c r="G87" s="34">
        <v>2208</v>
      </c>
      <c r="H87" s="44" t="s">
        <v>498</v>
      </c>
      <c r="I87" s="36">
        <f>I32*0.125</f>
        <v>710.03499999999997</v>
      </c>
      <c r="J87" s="40">
        <v>0</v>
      </c>
      <c r="K87" s="38">
        <f t="shared" si="13"/>
        <v>71.003500000000003</v>
      </c>
      <c r="L87" s="38">
        <f t="shared" si="14"/>
        <v>21.301049999999996</v>
      </c>
      <c r="M87" s="38">
        <f t="shared" si="15"/>
        <v>42.602099999999993</v>
      </c>
      <c r="N87" s="38">
        <f t="shared" si="16"/>
        <v>14.200699999999999</v>
      </c>
      <c r="O87" s="38">
        <f t="shared" si="17"/>
        <v>14.200699999999999</v>
      </c>
      <c r="P87" s="38">
        <f t="shared" si="18"/>
        <v>8.8754375000000003</v>
      </c>
      <c r="Q87" s="38">
        <f t="shared" si="19"/>
        <v>35.501750000000001</v>
      </c>
      <c r="R87" s="38">
        <f t="shared" si="20"/>
        <v>6.3903149999999993</v>
      </c>
      <c r="S87" s="38">
        <f t="shared" si="21"/>
        <v>0.71003499999999997</v>
      </c>
      <c r="T87" s="39">
        <f t="shared" si="22"/>
        <v>924.82058749999987</v>
      </c>
    </row>
    <row r="88" spans="1:20" ht="180" x14ac:dyDescent="0.2">
      <c r="A88" s="1"/>
      <c r="B88" s="29">
        <v>73</v>
      </c>
      <c r="C88" s="30" t="s">
        <v>513</v>
      </c>
      <c r="D88" s="31">
        <v>500715.44</v>
      </c>
      <c r="E88" s="32">
        <v>523047.35</v>
      </c>
      <c r="F88" s="33">
        <v>1482</v>
      </c>
      <c r="G88" s="34">
        <v>2209</v>
      </c>
      <c r="H88" s="44" t="s">
        <v>498</v>
      </c>
      <c r="I88" s="36">
        <f>I33*0.125</f>
        <v>757.82</v>
      </c>
      <c r="J88" s="40">
        <v>0</v>
      </c>
      <c r="K88" s="38">
        <f t="shared" si="13"/>
        <v>75.782000000000011</v>
      </c>
      <c r="L88" s="38">
        <f t="shared" si="14"/>
        <v>22.7346</v>
      </c>
      <c r="M88" s="38">
        <f t="shared" si="15"/>
        <v>45.469200000000001</v>
      </c>
      <c r="N88" s="38">
        <f t="shared" si="16"/>
        <v>15.156400000000001</v>
      </c>
      <c r="O88" s="38">
        <f t="shared" si="17"/>
        <v>15.156400000000001</v>
      </c>
      <c r="P88" s="38">
        <f t="shared" si="18"/>
        <v>9.4727500000000013</v>
      </c>
      <c r="Q88" s="38">
        <f t="shared" si="19"/>
        <v>37.891000000000005</v>
      </c>
      <c r="R88" s="38">
        <f t="shared" si="20"/>
        <v>6.8203800000000001</v>
      </c>
      <c r="S88" s="38">
        <f t="shared" si="21"/>
        <v>0.75782000000000005</v>
      </c>
      <c r="T88" s="39">
        <f t="shared" si="22"/>
        <v>987.06055000000003</v>
      </c>
    </row>
    <row r="89" spans="1:20" ht="25.5" x14ac:dyDescent="0.2">
      <c r="A89" s="1"/>
      <c r="B89" s="29">
        <v>74</v>
      </c>
      <c r="C89" s="30" t="s">
        <v>514</v>
      </c>
      <c r="D89" s="31">
        <v>625.89</v>
      </c>
      <c r="E89" s="32">
        <v>653.79999999999995</v>
      </c>
      <c r="F89" s="33">
        <v>1483</v>
      </c>
      <c r="G89" s="34">
        <v>2210</v>
      </c>
      <c r="H89" s="35" t="s">
        <v>30</v>
      </c>
      <c r="I89" s="36">
        <f t="shared" ref="I89:I108" si="23">I16*0.5</f>
        <v>55.674999999999997</v>
      </c>
      <c r="J89" s="40">
        <v>55.19</v>
      </c>
      <c r="K89" s="38">
        <f t="shared" si="13"/>
        <v>5.5674999999999999</v>
      </c>
      <c r="L89" s="38">
        <f t="shared" si="14"/>
        <v>1.6702499999999998</v>
      </c>
      <c r="M89" s="38">
        <f t="shared" si="15"/>
        <v>3.3404999999999996</v>
      </c>
      <c r="N89" s="38">
        <f t="shared" si="16"/>
        <v>1.1134999999999999</v>
      </c>
      <c r="O89" s="38">
        <f t="shared" si="17"/>
        <v>1.1134999999999999</v>
      </c>
      <c r="P89" s="38">
        <f t="shared" si="18"/>
        <v>0.69593749999999999</v>
      </c>
      <c r="Q89" s="38">
        <f t="shared" si="19"/>
        <v>2.7837499999999999</v>
      </c>
      <c r="R89" s="38">
        <f t="shared" si="20"/>
        <v>0.50107499999999994</v>
      </c>
      <c r="S89" s="38">
        <f t="shared" si="21"/>
        <v>5.5674999999999995E-2</v>
      </c>
      <c r="T89" s="39">
        <f t="shared" si="22"/>
        <v>127.70668749999999</v>
      </c>
    </row>
    <row r="90" spans="1:20" ht="25.5" x14ac:dyDescent="0.2">
      <c r="A90" s="1"/>
      <c r="B90" s="29">
        <v>75</v>
      </c>
      <c r="C90" s="30" t="s">
        <v>515</v>
      </c>
      <c r="D90" s="31">
        <v>1251.79</v>
      </c>
      <c r="E90" s="32">
        <v>1307.6199999999999</v>
      </c>
      <c r="F90" s="33">
        <v>1484</v>
      </c>
      <c r="G90" s="34">
        <v>2211</v>
      </c>
      <c r="H90" s="35" t="s">
        <v>30</v>
      </c>
      <c r="I90" s="36">
        <f t="shared" si="23"/>
        <v>84.44</v>
      </c>
      <c r="J90" s="40">
        <v>55.19</v>
      </c>
      <c r="K90" s="38">
        <f t="shared" si="13"/>
        <v>8.4440000000000008</v>
      </c>
      <c r="L90" s="38">
        <f t="shared" si="14"/>
        <v>2.5331999999999999</v>
      </c>
      <c r="M90" s="38">
        <f t="shared" si="15"/>
        <v>5.0663999999999998</v>
      </c>
      <c r="N90" s="38">
        <f t="shared" si="16"/>
        <v>1.6888000000000001</v>
      </c>
      <c r="O90" s="38">
        <f t="shared" si="17"/>
        <v>1.6888000000000001</v>
      </c>
      <c r="P90" s="38">
        <f t="shared" si="18"/>
        <v>1.0555000000000001</v>
      </c>
      <c r="Q90" s="38">
        <f t="shared" si="19"/>
        <v>4.2220000000000004</v>
      </c>
      <c r="R90" s="38">
        <f t="shared" si="20"/>
        <v>0.75995999999999997</v>
      </c>
      <c r="S90" s="38">
        <f t="shared" si="21"/>
        <v>8.4440000000000001E-2</v>
      </c>
      <c r="T90" s="39">
        <f t="shared" si="22"/>
        <v>165.17309999999995</v>
      </c>
    </row>
    <row r="91" spans="1:20" ht="25.5" x14ac:dyDescent="0.2">
      <c r="A91" s="1"/>
      <c r="B91" s="29">
        <v>76</v>
      </c>
      <c r="C91" s="30" t="s">
        <v>516</v>
      </c>
      <c r="D91" s="31">
        <v>2503.58</v>
      </c>
      <c r="E91" s="32">
        <v>2615.2399999999998</v>
      </c>
      <c r="F91" s="33">
        <v>1485</v>
      </c>
      <c r="G91" s="34">
        <v>2212</v>
      </c>
      <c r="H91" s="35" t="s">
        <v>30</v>
      </c>
      <c r="I91" s="36">
        <f t="shared" si="23"/>
        <v>114.13500000000001</v>
      </c>
      <c r="J91" s="40">
        <v>55.19</v>
      </c>
      <c r="K91" s="38">
        <f t="shared" si="13"/>
        <v>11.413500000000001</v>
      </c>
      <c r="L91" s="38">
        <f t="shared" si="14"/>
        <v>3.4240499999999998</v>
      </c>
      <c r="M91" s="38">
        <f t="shared" si="15"/>
        <v>6.8480999999999996</v>
      </c>
      <c r="N91" s="38">
        <f t="shared" si="16"/>
        <v>2.2827000000000002</v>
      </c>
      <c r="O91" s="38">
        <f t="shared" si="17"/>
        <v>2.2827000000000002</v>
      </c>
      <c r="P91" s="38">
        <f t="shared" si="18"/>
        <v>1.4266875000000001</v>
      </c>
      <c r="Q91" s="38">
        <f t="shared" si="19"/>
        <v>5.7067500000000004</v>
      </c>
      <c r="R91" s="38">
        <f t="shared" si="20"/>
        <v>1.027215</v>
      </c>
      <c r="S91" s="38">
        <f t="shared" si="21"/>
        <v>0.11413500000000001</v>
      </c>
      <c r="T91" s="39">
        <f t="shared" si="22"/>
        <v>203.85083750000001</v>
      </c>
    </row>
    <row r="92" spans="1:20" ht="25.5" x14ac:dyDescent="0.2">
      <c r="A92" s="1"/>
      <c r="B92" s="29">
        <v>77</v>
      </c>
      <c r="C92" s="30" t="s">
        <v>517</v>
      </c>
      <c r="D92" s="31">
        <v>5007.1499999999996</v>
      </c>
      <c r="E92" s="32">
        <v>5230.47</v>
      </c>
      <c r="F92" s="33">
        <v>1486</v>
      </c>
      <c r="G92" s="34">
        <v>2213</v>
      </c>
      <c r="H92" s="35" t="s">
        <v>30</v>
      </c>
      <c r="I92" s="36">
        <f t="shared" si="23"/>
        <v>159.58500000000001</v>
      </c>
      <c r="J92" s="40">
        <v>55.19</v>
      </c>
      <c r="K92" s="38">
        <f t="shared" si="13"/>
        <v>15.958500000000001</v>
      </c>
      <c r="L92" s="38">
        <f t="shared" si="14"/>
        <v>4.7875500000000004</v>
      </c>
      <c r="M92" s="38">
        <f t="shared" si="15"/>
        <v>9.5751000000000008</v>
      </c>
      <c r="N92" s="38">
        <f t="shared" si="16"/>
        <v>3.1917000000000004</v>
      </c>
      <c r="O92" s="38">
        <f t="shared" si="17"/>
        <v>3.1917000000000004</v>
      </c>
      <c r="P92" s="38">
        <f t="shared" si="18"/>
        <v>1.9948125000000001</v>
      </c>
      <c r="Q92" s="38">
        <f t="shared" si="19"/>
        <v>7.9792500000000004</v>
      </c>
      <c r="R92" s="38">
        <f t="shared" si="20"/>
        <v>1.4362649999999999</v>
      </c>
      <c r="S92" s="38">
        <f t="shared" si="21"/>
        <v>0.159585</v>
      </c>
      <c r="T92" s="39">
        <f t="shared" si="22"/>
        <v>263.04946249999995</v>
      </c>
    </row>
    <row r="93" spans="1:20" ht="25.5" x14ac:dyDescent="0.2">
      <c r="A93" s="1"/>
      <c r="B93" s="29">
        <v>78</v>
      </c>
      <c r="C93" s="30" t="s">
        <v>518</v>
      </c>
      <c r="D93" s="31">
        <v>10014.299999999999</v>
      </c>
      <c r="E93" s="32">
        <v>10460.94</v>
      </c>
      <c r="F93" s="33">
        <v>1487</v>
      </c>
      <c r="G93" s="34">
        <v>2214</v>
      </c>
      <c r="H93" s="35" t="s">
        <v>30</v>
      </c>
      <c r="I93" s="36">
        <f t="shared" si="23"/>
        <v>318.255</v>
      </c>
      <c r="J93" s="40">
        <v>55.19</v>
      </c>
      <c r="K93" s="38">
        <f t="shared" si="13"/>
        <v>31.825500000000002</v>
      </c>
      <c r="L93" s="38">
        <f t="shared" si="14"/>
        <v>9.5476499999999991</v>
      </c>
      <c r="M93" s="38">
        <f t="shared" si="15"/>
        <v>19.095299999999998</v>
      </c>
      <c r="N93" s="38">
        <f t="shared" si="16"/>
        <v>6.3651</v>
      </c>
      <c r="O93" s="38">
        <f t="shared" si="17"/>
        <v>6.3651</v>
      </c>
      <c r="P93" s="38">
        <f t="shared" si="18"/>
        <v>3.9781875000000002</v>
      </c>
      <c r="Q93" s="38">
        <f t="shared" si="19"/>
        <v>15.912750000000001</v>
      </c>
      <c r="R93" s="38">
        <f t="shared" si="20"/>
        <v>2.8642949999999998</v>
      </c>
      <c r="S93" s="38">
        <f t="shared" si="21"/>
        <v>0.31825500000000001</v>
      </c>
      <c r="T93" s="39">
        <f t="shared" si="22"/>
        <v>469.71713749999998</v>
      </c>
    </row>
    <row r="94" spans="1:20" ht="25.5" x14ac:dyDescent="0.2">
      <c r="A94" s="1"/>
      <c r="B94" s="29">
        <v>79</v>
      </c>
      <c r="C94" s="30" t="s">
        <v>519</v>
      </c>
      <c r="D94" s="31">
        <v>15021.47</v>
      </c>
      <c r="E94" s="32">
        <v>15691.43</v>
      </c>
      <c r="F94" s="33">
        <v>1488</v>
      </c>
      <c r="G94" s="34">
        <v>2215</v>
      </c>
      <c r="H94" s="35" t="s">
        <v>30</v>
      </c>
      <c r="I94" s="36">
        <f t="shared" si="23"/>
        <v>340.52</v>
      </c>
      <c r="J94" s="40">
        <v>55.19</v>
      </c>
      <c r="K94" s="38">
        <f t="shared" si="13"/>
        <v>34.052</v>
      </c>
      <c r="L94" s="38">
        <f t="shared" si="14"/>
        <v>10.215599999999998</v>
      </c>
      <c r="M94" s="38">
        <f t="shared" si="15"/>
        <v>20.431199999999997</v>
      </c>
      <c r="N94" s="38">
        <f t="shared" si="16"/>
        <v>6.8103999999999996</v>
      </c>
      <c r="O94" s="38">
        <f t="shared" si="17"/>
        <v>6.8103999999999996</v>
      </c>
      <c r="P94" s="38">
        <f t="shared" si="18"/>
        <v>4.2565</v>
      </c>
      <c r="Q94" s="38">
        <f t="shared" si="19"/>
        <v>17.026</v>
      </c>
      <c r="R94" s="38">
        <f t="shared" si="20"/>
        <v>3.0646799999999996</v>
      </c>
      <c r="S94" s="38">
        <f t="shared" si="21"/>
        <v>0.34051999999999999</v>
      </c>
      <c r="T94" s="39">
        <f t="shared" si="22"/>
        <v>498.71730000000008</v>
      </c>
    </row>
    <row r="95" spans="1:20" ht="25.5" x14ac:dyDescent="0.2">
      <c r="A95" s="1"/>
      <c r="B95" s="29">
        <v>80</v>
      </c>
      <c r="C95" s="30" t="s">
        <v>520</v>
      </c>
      <c r="D95" s="31">
        <v>25035.77</v>
      </c>
      <c r="E95" s="32">
        <v>26152.37</v>
      </c>
      <c r="F95" s="33">
        <v>1489</v>
      </c>
      <c r="G95" s="34">
        <v>2216</v>
      </c>
      <c r="H95" s="35" t="s">
        <v>30</v>
      </c>
      <c r="I95" s="36">
        <f t="shared" si="23"/>
        <v>431.45</v>
      </c>
      <c r="J95" s="40">
        <v>55.19</v>
      </c>
      <c r="K95" s="38">
        <f t="shared" si="13"/>
        <v>43.145000000000003</v>
      </c>
      <c r="L95" s="38">
        <f t="shared" si="14"/>
        <v>12.943499999999998</v>
      </c>
      <c r="M95" s="38">
        <f t="shared" si="15"/>
        <v>25.886999999999997</v>
      </c>
      <c r="N95" s="38">
        <f t="shared" si="16"/>
        <v>8.6289999999999996</v>
      </c>
      <c r="O95" s="38">
        <f t="shared" si="17"/>
        <v>8.6289999999999996</v>
      </c>
      <c r="P95" s="38">
        <f t="shared" si="18"/>
        <v>5.3931250000000004</v>
      </c>
      <c r="Q95" s="38">
        <f t="shared" si="19"/>
        <v>21.572500000000002</v>
      </c>
      <c r="R95" s="38">
        <f t="shared" si="20"/>
        <v>3.8830499999999994</v>
      </c>
      <c r="S95" s="38">
        <f t="shared" si="21"/>
        <v>0.43145</v>
      </c>
      <c r="T95" s="39">
        <f t="shared" si="22"/>
        <v>617.15362500000003</v>
      </c>
    </row>
    <row r="96" spans="1:20" ht="25.5" x14ac:dyDescent="0.2">
      <c r="A96" s="1"/>
      <c r="B96" s="29">
        <v>81</v>
      </c>
      <c r="C96" s="30" t="s">
        <v>521</v>
      </c>
      <c r="D96" s="31">
        <v>37553.65</v>
      </c>
      <c r="E96" s="32">
        <v>39228.54</v>
      </c>
      <c r="F96" s="33">
        <v>1490</v>
      </c>
      <c r="G96" s="34">
        <v>2217</v>
      </c>
      <c r="H96" s="35" t="s">
        <v>30</v>
      </c>
      <c r="I96" s="36">
        <f t="shared" si="23"/>
        <v>545.57500000000005</v>
      </c>
      <c r="J96" s="40">
        <v>55.19</v>
      </c>
      <c r="K96" s="38">
        <f t="shared" si="13"/>
        <v>54.557500000000005</v>
      </c>
      <c r="L96" s="38">
        <f t="shared" si="14"/>
        <v>16.367250000000002</v>
      </c>
      <c r="M96" s="38">
        <f t="shared" si="15"/>
        <v>32.734500000000004</v>
      </c>
      <c r="N96" s="38">
        <f t="shared" si="16"/>
        <v>10.911500000000002</v>
      </c>
      <c r="O96" s="38">
        <f t="shared" si="17"/>
        <v>10.911500000000002</v>
      </c>
      <c r="P96" s="38">
        <f t="shared" si="18"/>
        <v>6.8196875000000006</v>
      </c>
      <c r="Q96" s="38">
        <f t="shared" si="19"/>
        <v>27.278750000000002</v>
      </c>
      <c r="R96" s="38">
        <f t="shared" si="20"/>
        <v>4.9101749999999997</v>
      </c>
      <c r="S96" s="38">
        <f t="shared" si="21"/>
        <v>0.54557500000000003</v>
      </c>
      <c r="T96" s="39">
        <f t="shared" si="22"/>
        <v>765.80143750000013</v>
      </c>
    </row>
    <row r="97" spans="1:20" ht="25.5" x14ac:dyDescent="0.2">
      <c r="A97" s="1"/>
      <c r="B97" s="29">
        <v>82</v>
      </c>
      <c r="C97" s="30" t="s">
        <v>522</v>
      </c>
      <c r="D97" s="31">
        <v>50071.55</v>
      </c>
      <c r="E97" s="32">
        <v>52304.74</v>
      </c>
      <c r="F97" s="33">
        <v>1491</v>
      </c>
      <c r="G97" s="34">
        <v>2218</v>
      </c>
      <c r="H97" s="35" t="s">
        <v>30</v>
      </c>
      <c r="I97" s="36">
        <f t="shared" si="23"/>
        <v>728.36500000000001</v>
      </c>
      <c r="J97" s="40">
        <v>55.19</v>
      </c>
      <c r="K97" s="38">
        <f t="shared" si="13"/>
        <v>72.836500000000001</v>
      </c>
      <c r="L97" s="38">
        <f t="shared" si="14"/>
        <v>21.850950000000001</v>
      </c>
      <c r="M97" s="38">
        <f t="shared" si="15"/>
        <v>43.701900000000002</v>
      </c>
      <c r="N97" s="38">
        <f t="shared" si="16"/>
        <v>14.567300000000001</v>
      </c>
      <c r="O97" s="38">
        <f t="shared" si="17"/>
        <v>14.567300000000001</v>
      </c>
      <c r="P97" s="38">
        <f t="shared" si="18"/>
        <v>9.1045625000000001</v>
      </c>
      <c r="Q97" s="38">
        <f t="shared" si="19"/>
        <v>36.41825</v>
      </c>
      <c r="R97" s="38">
        <f t="shared" si="20"/>
        <v>6.5552849999999996</v>
      </c>
      <c r="S97" s="38">
        <f t="shared" si="21"/>
        <v>0.72836500000000004</v>
      </c>
      <c r="T97" s="39">
        <f t="shared" si="22"/>
        <v>1003.8854125000003</v>
      </c>
    </row>
    <row r="98" spans="1:20" ht="25.5" x14ac:dyDescent="0.2">
      <c r="A98" s="1"/>
      <c r="B98" s="29">
        <v>83</v>
      </c>
      <c r="C98" s="30" t="s">
        <v>523</v>
      </c>
      <c r="D98" s="31">
        <v>62589.43</v>
      </c>
      <c r="E98" s="32">
        <v>65380.92</v>
      </c>
      <c r="F98" s="33">
        <v>1492</v>
      </c>
      <c r="G98" s="34">
        <v>2219</v>
      </c>
      <c r="H98" s="35" t="s">
        <v>30</v>
      </c>
      <c r="I98" s="36">
        <f t="shared" si="23"/>
        <v>864.75</v>
      </c>
      <c r="J98" s="40">
        <v>55.19</v>
      </c>
      <c r="K98" s="38">
        <f t="shared" si="13"/>
        <v>86.475000000000009</v>
      </c>
      <c r="L98" s="38">
        <f t="shared" si="14"/>
        <v>25.942499999999999</v>
      </c>
      <c r="M98" s="38">
        <f t="shared" si="15"/>
        <v>51.884999999999998</v>
      </c>
      <c r="N98" s="38">
        <f t="shared" si="16"/>
        <v>17.295000000000002</v>
      </c>
      <c r="O98" s="38">
        <f t="shared" si="17"/>
        <v>17.295000000000002</v>
      </c>
      <c r="P98" s="38">
        <f t="shared" si="18"/>
        <v>10.809375000000001</v>
      </c>
      <c r="Q98" s="38">
        <f t="shared" si="19"/>
        <v>43.237500000000004</v>
      </c>
      <c r="R98" s="38">
        <f t="shared" si="20"/>
        <v>7.7827499999999992</v>
      </c>
      <c r="S98" s="38">
        <f t="shared" si="21"/>
        <v>0.86475000000000002</v>
      </c>
      <c r="T98" s="39">
        <f t="shared" si="22"/>
        <v>1181.5268750000002</v>
      </c>
    </row>
    <row r="99" spans="1:20" ht="25.5" x14ac:dyDescent="0.2">
      <c r="A99" s="1"/>
      <c r="B99" s="29">
        <v>84</v>
      </c>
      <c r="C99" s="30" t="s">
        <v>524</v>
      </c>
      <c r="D99" s="31">
        <v>100143.09</v>
      </c>
      <c r="E99" s="32">
        <v>104609.47</v>
      </c>
      <c r="F99" s="33">
        <v>1493</v>
      </c>
      <c r="G99" s="34">
        <v>2220</v>
      </c>
      <c r="H99" s="35" t="s">
        <v>30</v>
      </c>
      <c r="I99" s="36">
        <f t="shared" si="23"/>
        <v>1136.615</v>
      </c>
      <c r="J99" s="40">
        <v>55.19</v>
      </c>
      <c r="K99" s="38">
        <f t="shared" si="13"/>
        <v>113.6615</v>
      </c>
      <c r="L99" s="38">
        <f t="shared" si="14"/>
        <v>34.09845</v>
      </c>
      <c r="M99" s="38">
        <f t="shared" si="15"/>
        <v>68.196899999999999</v>
      </c>
      <c r="N99" s="38">
        <f t="shared" si="16"/>
        <v>22.732300000000002</v>
      </c>
      <c r="O99" s="38">
        <f t="shared" si="17"/>
        <v>22.732300000000002</v>
      </c>
      <c r="P99" s="38">
        <f t="shared" si="18"/>
        <v>14.2076875</v>
      </c>
      <c r="Q99" s="38">
        <f t="shared" si="19"/>
        <v>56.830750000000002</v>
      </c>
      <c r="R99" s="38">
        <f t="shared" si="20"/>
        <v>10.229534999999998</v>
      </c>
      <c r="S99" s="38">
        <f t="shared" si="21"/>
        <v>1.1366149999999999</v>
      </c>
      <c r="T99" s="39">
        <f t="shared" si="22"/>
        <v>1535.6310374999996</v>
      </c>
    </row>
    <row r="100" spans="1:20" ht="25.5" x14ac:dyDescent="0.2">
      <c r="A100" s="1"/>
      <c r="B100" s="29">
        <v>85</v>
      </c>
      <c r="C100" s="30" t="s">
        <v>525</v>
      </c>
      <c r="D100" s="31">
        <v>150214.64000000001</v>
      </c>
      <c r="E100" s="32">
        <v>156914.21</v>
      </c>
      <c r="F100" s="33">
        <v>1495</v>
      </c>
      <c r="G100" s="34">
        <v>2222</v>
      </c>
      <c r="H100" s="35" t="s">
        <v>30</v>
      </c>
      <c r="I100" s="36">
        <f t="shared" si="23"/>
        <v>1704.4549999999999</v>
      </c>
      <c r="J100" s="40">
        <v>55.19</v>
      </c>
      <c r="K100" s="38">
        <f t="shared" si="13"/>
        <v>170.44550000000001</v>
      </c>
      <c r="L100" s="38">
        <f t="shared" si="14"/>
        <v>51.133649999999996</v>
      </c>
      <c r="M100" s="38">
        <f t="shared" si="15"/>
        <v>102.26729999999999</v>
      </c>
      <c r="N100" s="38">
        <f t="shared" si="16"/>
        <v>34.089100000000002</v>
      </c>
      <c r="O100" s="38">
        <f t="shared" si="17"/>
        <v>34.089100000000002</v>
      </c>
      <c r="P100" s="38">
        <f t="shared" si="18"/>
        <v>21.305687500000001</v>
      </c>
      <c r="Q100" s="38">
        <f t="shared" si="19"/>
        <v>85.222750000000005</v>
      </c>
      <c r="R100" s="38">
        <f t="shared" si="20"/>
        <v>15.340094999999998</v>
      </c>
      <c r="S100" s="38">
        <f t="shared" si="21"/>
        <v>1.7044550000000001</v>
      </c>
      <c r="T100" s="39">
        <f t="shared" si="22"/>
        <v>2275.2426375000005</v>
      </c>
    </row>
    <row r="101" spans="1:20" ht="47.25" x14ac:dyDescent="0.2">
      <c r="A101" s="1"/>
      <c r="B101" s="29">
        <v>86</v>
      </c>
      <c r="C101" s="45" t="s">
        <v>526</v>
      </c>
      <c r="D101" s="31">
        <v>165589.35</v>
      </c>
      <c r="E101" s="32">
        <v>165589.35</v>
      </c>
      <c r="F101" s="34">
        <v>1494</v>
      </c>
      <c r="G101" s="34">
        <v>2223</v>
      </c>
      <c r="H101" s="35" t="s">
        <v>30</v>
      </c>
      <c r="I101" s="36">
        <f t="shared" si="23"/>
        <v>2083.0149999999999</v>
      </c>
      <c r="J101" s="40">
        <v>55.19</v>
      </c>
      <c r="K101" s="38">
        <f t="shared" si="13"/>
        <v>208.3015</v>
      </c>
      <c r="L101" s="38">
        <f t="shared" si="14"/>
        <v>62.490449999999996</v>
      </c>
      <c r="M101" s="38">
        <f t="shared" si="15"/>
        <v>124.98089999999999</v>
      </c>
      <c r="N101" s="38">
        <f t="shared" si="16"/>
        <v>41.660299999999999</v>
      </c>
      <c r="O101" s="38">
        <f t="shared" si="17"/>
        <v>41.660299999999999</v>
      </c>
      <c r="P101" s="38">
        <f t="shared" si="18"/>
        <v>26.037687500000001</v>
      </c>
      <c r="Q101" s="38">
        <f t="shared" si="19"/>
        <v>104.15075</v>
      </c>
      <c r="R101" s="38">
        <f t="shared" si="20"/>
        <v>18.747134999999997</v>
      </c>
      <c r="S101" s="38">
        <f t="shared" si="21"/>
        <v>2.0830150000000001</v>
      </c>
      <c r="T101" s="39">
        <f t="shared" si="22"/>
        <v>2768.3170375</v>
      </c>
    </row>
    <row r="102" spans="1:20" ht="25.5" x14ac:dyDescent="0.2">
      <c r="A102" s="1"/>
      <c r="B102" s="29">
        <v>87</v>
      </c>
      <c r="C102" s="30" t="s">
        <v>527</v>
      </c>
      <c r="D102" s="31">
        <v>250357.73</v>
      </c>
      <c r="E102" s="32">
        <v>261523.68</v>
      </c>
      <c r="F102" s="33">
        <v>1497</v>
      </c>
      <c r="G102" s="34">
        <v>2224</v>
      </c>
      <c r="H102" s="35" t="s">
        <v>30</v>
      </c>
      <c r="I102" s="36">
        <f t="shared" si="23"/>
        <v>2083.0149999999999</v>
      </c>
      <c r="J102" s="40">
        <v>110.35</v>
      </c>
      <c r="K102" s="38">
        <f t="shared" si="13"/>
        <v>208.3015</v>
      </c>
      <c r="L102" s="38">
        <f t="shared" si="14"/>
        <v>62.490449999999996</v>
      </c>
      <c r="M102" s="38">
        <f t="shared" si="15"/>
        <v>124.98089999999999</v>
      </c>
      <c r="N102" s="38">
        <f t="shared" si="16"/>
        <v>41.660299999999999</v>
      </c>
      <c r="O102" s="38">
        <f t="shared" si="17"/>
        <v>41.660299999999999</v>
      </c>
      <c r="P102" s="38">
        <f t="shared" si="18"/>
        <v>26.037687500000001</v>
      </c>
      <c r="Q102" s="38">
        <f t="shared" si="19"/>
        <v>104.15075</v>
      </c>
      <c r="R102" s="38">
        <f t="shared" si="20"/>
        <v>18.747134999999997</v>
      </c>
      <c r="S102" s="38">
        <f t="shared" si="21"/>
        <v>2.0830150000000001</v>
      </c>
      <c r="T102" s="39">
        <f t="shared" si="22"/>
        <v>2823.4770374999998</v>
      </c>
    </row>
    <row r="103" spans="1:20" ht="47.25" x14ac:dyDescent="0.2">
      <c r="A103" s="1"/>
      <c r="B103" s="29">
        <v>88</v>
      </c>
      <c r="C103" s="45" t="s">
        <v>528</v>
      </c>
      <c r="D103" s="31">
        <v>275982.21999999997</v>
      </c>
      <c r="E103" s="32">
        <v>275982.21999999997</v>
      </c>
      <c r="F103" s="34">
        <v>1496</v>
      </c>
      <c r="G103" s="34">
        <v>2225</v>
      </c>
      <c r="H103" s="35" t="s">
        <v>30</v>
      </c>
      <c r="I103" s="36">
        <f t="shared" si="23"/>
        <v>2461.585</v>
      </c>
      <c r="J103" s="40">
        <v>110.35</v>
      </c>
      <c r="K103" s="38">
        <f t="shared" si="13"/>
        <v>246.1585</v>
      </c>
      <c r="L103" s="38">
        <f t="shared" si="14"/>
        <v>73.847549999999998</v>
      </c>
      <c r="M103" s="38">
        <f t="shared" si="15"/>
        <v>147.6951</v>
      </c>
      <c r="N103" s="38">
        <f t="shared" si="16"/>
        <v>49.231700000000004</v>
      </c>
      <c r="O103" s="38">
        <f t="shared" si="17"/>
        <v>49.231700000000004</v>
      </c>
      <c r="P103" s="38">
        <f t="shared" si="18"/>
        <v>30.7698125</v>
      </c>
      <c r="Q103" s="38">
        <f t="shared" si="19"/>
        <v>123.07925</v>
      </c>
      <c r="R103" s="38">
        <f t="shared" si="20"/>
        <v>22.154264999999999</v>
      </c>
      <c r="S103" s="38">
        <f t="shared" si="21"/>
        <v>2.4615849999999999</v>
      </c>
      <c r="T103" s="39">
        <f t="shared" si="22"/>
        <v>3316.5644624999995</v>
      </c>
    </row>
    <row r="104" spans="1:20" ht="25.5" x14ac:dyDescent="0.2">
      <c r="A104" s="1"/>
      <c r="B104" s="29">
        <v>89</v>
      </c>
      <c r="C104" s="30" t="s">
        <v>529</v>
      </c>
      <c r="D104" s="31">
        <v>375536.58</v>
      </c>
      <c r="E104" s="32">
        <v>392285.51</v>
      </c>
      <c r="F104" s="33">
        <v>1498</v>
      </c>
      <c r="G104" s="34">
        <v>2226</v>
      </c>
      <c r="H104" s="35" t="s">
        <v>30</v>
      </c>
      <c r="I104" s="36">
        <f t="shared" si="23"/>
        <v>2461.585</v>
      </c>
      <c r="J104" s="40">
        <v>220.76</v>
      </c>
      <c r="K104" s="38">
        <f t="shared" si="13"/>
        <v>246.1585</v>
      </c>
      <c r="L104" s="38">
        <f t="shared" si="14"/>
        <v>73.847549999999998</v>
      </c>
      <c r="M104" s="38">
        <f t="shared" si="15"/>
        <v>147.6951</v>
      </c>
      <c r="N104" s="38">
        <f t="shared" si="16"/>
        <v>49.231700000000004</v>
      </c>
      <c r="O104" s="38">
        <f t="shared" si="17"/>
        <v>49.231700000000004</v>
      </c>
      <c r="P104" s="38">
        <f t="shared" si="18"/>
        <v>30.7698125</v>
      </c>
      <c r="Q104" s="38">
        <f t="shared" si="19"/>
        <v>123.07925</v>
      </c>
      <c r="R104" s="38">
        <f t="shared" si="20"/>
        <v>22.154264999999999</v>
      </c>
      <c r="S104" s="38">
        <f t="shared" si="21"/>
        <v>2.4615849999999999</v>
      </c>
      <c r="T104" s="39">
        <f t="shared" si="22"/>
        <v>3426.9744625000003</v>
      </c>
    </row>
    <row r="105" spans="1:20" ht="25.5" x14ac:dyDescent="0.2">
      <c r="A105" s="1"/>
      <c r="B105" s="29">
        <v>90</v>
      </c>
      <c r="C105" s="30" t="s">
        <v>530</v>
      </c>
      <c r="D105" s="31">
        <v>500715.44</v>
      </c>
      <c r="E105" s="32">
        <v>523047.35</v>
      </c>
      <c r="F105" s="33">
        <v>1500</v>
      </c>
      <c r="G105" s="34">
        <v>2227</v>
      </c>
      <c r="H105" s="35" t="s">
        <v>30</v>
      </c>
      <c r="I105" s="36">
        <f t="shared" si="23"/>
        <v>2840.14</v>
      </c>
      <c r="J105" s="40">
        <v>220.76</v>
      </c>
      <c r="K105" s="38">
        <f t="shared" si="13"/>
        <v>284.01400000000001</v>
      </c>
      <c r="L105" s="38">
        <f t="shared" si="14"/>
        <v>85.204199999999986</v>
      </c>
      <c r="M105" s="38">
        <f t="shared" si="15"/>
        <v>170.40839999999997</v>
      </c>
      <c r="N105" s="38">
        <f t="shared" si="16"/>
        <v>56.802799999999998</v>
      </c>
      <c r="O105" s="38">
        <f t="shared" si="17"/>
        <v>56.802799999999998</v>
      </c>
      <c r="P105" s="38">
        <f t="shared" si="18"/>
        <v>35.501750000000001</v>
      </c>
      <c r="Q105" s="38">
        <f t="shared" si="19"/>
        <v>142.00700000000001</v>
      </c>
      <c r="R105" s="38">
        <f t="shared" si="20"/>
        <v>25.561259999999997</v>
      </c>
      <c r="S105" s="38">
        <f t="shared" si="21"/>
        <v>2.8401399999999999</v>
      </c>
      <c r="T105" s="39">
        <f t="shared" si="22"/>
        <v>3920.0423499999993</v>
      </c>
    </row>
    <row r="106" spans="1:20" ht="47.25" x14ac:dyDescent="0.2">
      <c r="A106" s="1"/>
      <c r="B106" s="29">
        <v>91</v>
      </c>
      <c r="C106" s="45" t="s">
        <v>531</v>
      </c>
      <c r="D106" s="31">
        <v>551964.53</v>
      </c>
      <c r="E106" s="32">
        <v>551964.53</v>
      </c>
      <c r="F106" s="34">
        <v>0</v>
      </c>
      <c r="G106" s="34">
        <v>2228</v>
      </c>
      <c r="H106" s="35" t="s">
        <v>30</v>
      </c>
      <c r="I106" s="36">
        <f t="shared" si="23"/>
        <v>3031.28</v>
      </c>
      <c r="J106" s="40">
        <v>220.76</v>
      </c>
      <c r="K106" s="38">
        <f t="shared" si="13"/>
        <v>303.12800000000004</v>
      </c>
      <c r="L106" s="38">
        <f t="shared" si="14"/>
        <v>90.938400000000001</v>
      </c>
      <c r="M106" s="38">
        <f t="shared" si="15"/>
        <v>181.8768</v>
      </c>
      <c r="N106" s="38">
        <f t="shared" si="16"/>
        <v>60.625600000000006</v>
      </c>
      <c r="O106" s="38">
        <f t="shared" si="17"/>
        <v>60.625600000000006</v>
      </c>
      <c r="P106" s="38">
        <f t="shared" si="18"/>
        <v>37.891000000000005</v>
      </c>
      <c r="Q106" s="38">
        <f t="shared" si="19"/>
        <v>151.56400000000002</v>
      </c>
      <c r="R106" s="38">
        <f t="shared" si="20"/>
        <v>27.28152</v>
      </c>
      <c r="S106" s="38">
        <f t="shared" si="21"/>
        <v>3.0312800000000002</v>
      </c>
      <c r="T106" s="39">
        <f t="shared" si="22"/>
        <v>4169.0021999999999</v>
      </c>
    </row>
    <row r="107" spans="1:20" ht="47.25" x14ac:dyDescent="0.2">
      <c r="A107" s="1"/>
      <c r="B107" s="29">
        <v>92</v>
      </c>
      <c r="C107" s="45" t="s">
        <v>532</v>
      </c>
      <c r="D107" s="31">
        <v>1103929.1399999999</v>
      </c>
      <c r="E107" s="32">
        <v>1103929.1399999999</v>
      </c>
      <c r="F107" s="34">
        <v>1499</v>
      </c>
      <c r="G107" s="34">
        <v>2229</v>
      </c>
      <c r="H107" s="35" t="s">
        <v>30</v>
      </c>
      <c r="I107" s="36">
        <f t="shared" si="23"/>
        <v>3031.28</v>
      </c>
      <c r="J107" s="40">
        <v>331.22</v>
      </c>
      <c r="K107" s="38">
        <f t="shared" si="13"/>
        <v>303.12800000000004</v>
      </c>
      <c r="L107" s="38">
        <f t="shared" si="14"/>
        <v>90.938400000000001</v>
      </c>
      <c r="M107" s="38">
        <f t="shared" si="15"/>
        <v>181.8768</v>
      </c>
      <c r="N107" s="38">
        <f t="shared" si="16"/>
        <v>60.625600000000006</v>
      </c>
      <c r="O107" s="38">
        <f t="shared" si="17"/>
        <v>60.625600000000006</v>
      </c>
      <c r="P107" s="38">
        <f t="shared" si="18"/>
        <v>37.891000000000005</v>
      </c>
      <c r="Q107" s="38">
        <f t="shared" si="19"/>
        <v>151.56400000000002</v>
      </c>
      <c r="R107" s="38">
        <f t="shared" si="20"/>
        <v>27.28152</v>
      </c>
      <c r="S107" s="38">
        <f t="shared" si="21"/>
        <v>3.0312800000000002</v>
      </c>
      <c r="T107" s="39">
        <f t="shared" si="22"/>
        <v>4279.4622000000008</v>
      </c>
    </row>
    <row r="108" spans="1:20" ht="47.25" x14ac:dyDescent="0.2">
      <c r="A108" s="1"/>
      <c r="B108" s="29">
        <v>93</v>
      </c>
      <c r="C108" s="45" t="s">
        <v>533</v>
      </c>
      <c r="D108" s="31">
        <v>1103929.1399999999</v>
      </c>
      <c r="E108" s="32">
        <v>1103929.1399999999</v>
      </c>
      <c r="F108" s="34">
        <v>1501</v>
      </c>
      <c r="G108" s="34">
        <v>2230</v>
      </c>
      <c r="H108" s="35" t="s">
        <v>30</v>
      </c>
      <c r="I108" s="36">
        <f t="shared" si="23"/>
        <v>3031.28</v>
      </c>
      <c r="J108" s="40">
        <v>551.91</v>
      </c>
      <c r="K108" s="38">
        <f t="shared" si="13"/>
        <v>303.12800000000004</v>
      </c>
      <c r="L108" s="38">
        <f t="shared" si="14"/>
        <v>90.938400000000001</v>
      </c>
      <c r="M108" s="38">
        <f t="shared" si="15"/>
        <v>181.8768</v>
      </c>
      <c r="N108" s="38">
        <f t="shared" si="16"/>
        <v>60.625600000000006</v>
      </c>
      <c r="O108" s="38">
        <f t="shared" si="17"/>
        <v>60.625600000000006</v>
      </c>
      <c r="P108" s="38">
        <f t="shared" si="18"/>
        <v>37.891000000000005</v>
      </c>
      <c r="Q108" s="38">
        <f t="shared" si="19"/>
        <v>151.56400000000002</v>
      </c>
      <c r="R108" s="38">
        <f t="shared" si="20"/>
        <v>27.28152</v>
      </c>
      <c r="S108" s="38">
        <f t="shared" si="21"/>
        <v>3.0312800000000002</v>
      </c>
      <c r="T108" s="39">
        <f t="shared" si="22"/>
        <v>4500.1522000000014</v>
      </c>
    </row>
    <row r="109" spans="1:20" ht="28.5" x14ac:dyDescent="0.2">
      <c r="A109" s="1"/>
      <c r="B109" s="29">
        <v>94</v>
      </c>
      <c r="C109" s="30" t="s">
        <v>534</v>
      </c>
      <c r="D109" s="31" t="s">
        <v>67</v>
      </c>
      <c r="E109" s="32" t="s">
        <v>67</v>
      </c>
      <c r="F109" s="33">
        <v>1503</v>
      </c>
      <c r="G109" s="34">
        <v>2231</v>
      </c>
      <c r="H109" s="35" t="s">
        <v>30</v>
      </c>
      <c r="I109" s="36">
        <f>I127*0.5</f>
        <v>94.644999999999996</v>
      </c>
      <c r="J109" s="40">
        <v>55.19</v>
      </c>
      <c r="K109" s="38">
        <f t="shared" si="13"/>
        <v>9.4644999999999992</v>
      </c>
      <c r="L109" s="38">
        <f t="shared" si="14"/>
        <v>2.8393499999999996</v>
      </c>
      <c r="M109" s="38">
        <f t="shared" si="15"/>
        <v>5.6786999999999992</v>
      </c>
      <c r="N109" s="38">
        <f t="shared" si="16"/>
        <v>1.8929</v>
      </c>
      <c r="O109" s="38">
        <f t="shared" si="17"/>
        <v>1.8929</v>
      </c>
      <c r="P109" s="38">
        <f t="shared" si="18"/>
        <v>1.1830624999999999</v>
      </c>
      <c r="Q109" s="38">
        <f t="shared" si="19"/>
        <v>4.7322499999999996</v>
      </c>
      <c r="R109" s="38">
        <f t="shared" si="20"/>
        <v>0.85180499999999992</v>
      </c>
      <c r="S109" s="38">
        <f t="shared" si="21"/>
        <v>9.4644999999999993E-2</v>
      </c>
      <c r="T109" s="39">
        <f t="shared" si="22"/>
        <v>178.46511249999998</v>
      </c>
    </row>
    <row r="110" spans="1:20" ht="180" x14ac:dyDescent="0.2">
      <c r="A110" s="1"/>
      <c r="B110" s="29">
        <v>95</v>
      </c>
      <c r="C110" s="30" t="s">
        <v>535</v>
      </c>
      <c r="D110" s="31">
        <v>625.89</v>
      </c>
      <c r="E110" s="32">
        <v>653.79999999999995</v>
      </c>
      <c r="F110" s="33">
        <v>1504</v>
      </c>
      <c r="G110" s="34">
        <v>2232</v>
      </c>
      <c r="H110" s="44" t="s">
        <v>536</v>
      </c>
      <c r="I110" s="36">
        <f t="shared" ref="I110:I122" si="24">I16*0.25</f>
        <v>27.837499999999999</v>
      </c>
      <c r="J110" s="40">
        <v>0</v>
      </c>
      <c r="K110" s="38">
        <f t="shared" si="13"/>
        <v>2.7837499999999999</v>
      </c>
      <c r="L110" s="38">
        <f t="shared" si="14"/>
        <v>0.8351249999999999</v>
      </c>
      <c r="M110" s="38">
        <f t="shared" si="15"/>
        <v>1.6702499999999998</v>
      </c>
      <c r="N110" s="38">
        <f t="shared" si="16"/>
        <v>0.55674999999999997</v>
      </c>
      <c r="O110" s="38">
        <f t="shared" si="17"/>
        <v>0.55674999999999997</v>
      </c>
      <c r="P110" s="38">
        <f t="shared" si="18"/>
        <v>0.34796874999999999</v>
      </c>
      <c r="Q110" s="38">
        <f t="shared" si="19"/>
        <v>1.391875</v>
      </c>
      <c r="R110" s="38">
        <f t="shared" si="20"/>
        <v>0.25053749999999997</v>
      </c>
      <c r="S110" s="38">
        <f t="shared" si="21"/>
        <v>2.7837499999999998E-2</v>
      </c>
      <c r="T110" s="39">
        <f t="shared" si="22"/>
        <v>36.258343750000002</v>
      </c>
    </row>
    <row r="111" spans="1:20" ht="180" x14ac:dyDescent="0.2">
      <c r="A111" s="1"/>
      <c r="B111" s="29">
        <v>96</v>
      </c>
      <c r="C111" s="30" t="s">
        <v>537</v>
      </c>
      <c r="D111" s="31">
        <v>1251.79</v>
      </c>
      <c r="E111" s="32">
        <v>1307.6199999999999</v>
      </c>
      <c r="F111" s="33">
        <v>1505</v>
      </c>
      <c r="G111" s="34">
        <v>2233</v>
      </c>
      <c r="H111" s="44" t="s">
        <v>536</v>
      </c>
      <c r="I111" s="36">
        <f t="shared" si="24"/>
        <v>42.22</v>
      </c>
      <c r="J111" s="40">
        <v>0</v>
      </c>
      <c r="K111" s="38">
        <f t="shared" si="13"/>
        <v>4.2220000000000004</v>
      </c>
      <c r="L111" s="38">
        <f t="shared" si="14"/>
        <v>1.2665999999999999</v>
      </c>
      <c r="M111" s="38">
        <f t="shared" si="15"/>
        <v>2.5331999999999999</v>
      </c>
      <c r="N111" s="38">
        <f t="shared" si="16"/>
        <v>0.84440000000000004</v>
      </c>
      <c r="O111" s="38">
        <f t="shared" si="17"/>
        <v>0.84440000000000004</v>
      </c>
      <c r="P111" s="38">
        <f t="shared" si="18"/>
        <v>0.52775000000000005</v>
      </c>
      <c r="Q111" s="38">
        <f t="shared" si="19"/>
        <v>2.1110000000000002</v>
      </c>
      <c r="R111" s="38">
        <f t="shared" si="20"/>
        <v>0.37997999999999998</v>
      </c>
      <c r="S111" s="38">
        <f t="shared" si="21"/>
        <v>4.2220000000000001E-2</v>
      </c>
      <c r="T111" s="39">
        <f t="shared" si="22"/>
        <v>54.991549999999997</v>
      </c>
    </row>
    <row r="112" spans="1:20" ht="180" x14ac:dyDescent="0.2">
      <c r="A112" s="1"/>
      <c r="B112" s="29">
        <v>97</v>
      </c>
      <c r="C112" s="30" t="s">
        <v>538</v>
      </c>
      <c r="D112" s="31">
        <v>2503.58</v>
      </c>
      <c r="E112" s="32">
        <v>2615.2399999999998</v>
      </c>
      <c r="F112" s="33">
        <v>1506</v>
      </c>
      <c r="G112" s="34">
        <v>2234</v>
      </c>
      <c r="H112" s="44" t="s">
        <v>536</v>
      </c>
      <c r="I112" s="36">
        <f t="shared" si="24"/>
        <v>57.067500000000003</v>
      </c>
      <c r="J112" s="40">
        <v>0</v>
      </c>
      <c r="K112" s="38">
        <f t="shared" si="13"/>
        <v>5.7067500000000004</v>
      </c>
      <c r="L112" s="38">
        <f t="shared" si="14"/>
        <v>1.7120249999999999</v>
      </c>
      <c r="M112" s="38">
        <f t="shared" si="15"/>
        <v>3.4240499999999998</v>
      </c>
      <c r="N112" s="38">
        <f t="shared" si="16"/>
        <v>1.1413500000000001</v>
      </c>
      <c r="O112" s="38">
        <f t="shared" si="17"/>
        <v>1.1413500000000001</v>
      </c>
      <c r="P112" s="38">
        <f t="shared" si="18"/>
        <v>0.71334375000000005</v>
      </c>
      <c r="Q112" s="38">
        <f t="shared" si="19"/>
        <v>2.8533750000000002</v>
      </c>
      <c r="R112" s="38">
        <f t="shared" si="20"/>
        <v>0.51360749999999999</v>
      </c>
      <c r="S112" s="38">
        <f t="shared" si="21"/>
        <v>5.7067500000000007E-2</v>
      </c>
      <c r="T112" s="39">
        <f t="shared" si="22"/>
        <v>74.330418750000021</v>
      </c>
    </row>
    <row r="113" spans="1:20" ht="180" x14ac:dyDescent="0.2">
      <c r="A113" s="1"/>
      <c r="B113" s="29">
        <v>98</v>
      </c>
      <c r="C113" s="30" t="s">
        <v>539</v>
      </c>
      <c r="D113" s="31">
        <v>5007.1499999999996</v>
      </c>
      <c r="E113" s="32">
        <v>5230.47</v>
      </c>
      <c r="F113" s="33">
        <v>1507</v>
      </c>
      <c r="G113" s="34">
        <v>2235</v>
      </c>
      <c r="H113" s="44" t="s">
        <v>536</v>
      </c>
      <c r="I113" s="36">
        <f t="shared" si="24"/>
        <v>79.792500000000004</v>
      </c>
      <c r="J113" s="40">
        <v>0</v>
      </c>
      <c r="K113" s="38">
        <f t="shared" si="13"/>
        <v>7.9792500000000004</v>
      </c>
      <c r="L113" s="38">
        <f t="shared" si="14"/>
        <v>2.3937750000000002</v>
      </c>
      <c r="M113" s="38">
        <f t="shared" si="15"/>
        <v>4.7875500000000004</v>
      </c>
      <c r="N113" s="38">
        <f t="shared" si="16"/>
        <v>1.5958500000000002</v>
      </c>
      <c r="O113" s="38">
        <f t="shared" si="17"/>
        <v>1.5958500000000002</v>
      </c>
      <c r="P113" s="38">
        <f t="shared" si="18"/>
        <v>0.99740625000000005</v>
      </c>
      <c r="Q113" s="38">
        <f t="shared" si="19"/>
        <v>3.9896250000000002</v>
      </c>
      <c r="R113" s="38">
        <f t="shared" si="20"/>
        <v>0.71813249999999995</v>
      </c>
      <c r="S113" s="38">
        <f t="shared" si="21"/>
        <v>7.9792500000000002E-2</v>
      </c>
      <c r="T113" s="39">
        <f t="shared" si="22"/>
        <v>103.92973124999999</v>
      </c>
    </row>
    <row r="114" spans="1:20" ht="180" x14ac:dyDescent="0.2">
      <c r="A114" s="1"/>
      <c r="B114" s="29">
        <v>99</v>
      </c>
      <c r="C114" s="30" t="s">
        <v>540</v>
      </c>
      <c r="D114" s="31">
        <v>10014.299999999999</v>
      </c>
      <c r="E114" s="32">
        <v>10460.94</v>
      </c>
      <c r="F114" s="33">
        <v>1508</v>
      </c>
      <c r="G114" s="34">
        <v>2236</v>
      </c>
      <c r="H114" s="44" t="s">
        <v>536</v>
      </c>
      <c r="I114" s="36">
        <f t="shared" si="24"/>
        <v>159.1275</v>
      </c>
      <c r="J114" s="40">
        <v>0</v>
      </c>
      <c r="K114" s="38">
        <f t="shared" si="13"/>
        <v>15.912750000000001</v>
      </c>
      <c r="L114" s="38">
        <f t="shared" si="14"/>
        <v>4.7738249999999995</v>
      </c>
      <c r="M114" s="38">
        <f t="shared" si="15"/>
        <v>9.5476499999999991</v>
      </c>
      <c r="N114" s="38">
        <f t="shared" si="16"/>
        <v>3.18255</v>
      </c>
      <c r="O114" s="38">
        <f t="shared" si="17"/>
        <v>3.18255</v>
      </c>
      <c r="P114" s="38">
        <f t="shared" si="18"/>
        <v>1.9890937500000001</v>
      </c>
      <c r="Q114" s="38">
        <f t="shared" si="19"/>
        <v>7.9563750000000004</v>
      </c>
      <c r="R114" s="38">
        <f t="shared" si="20"/>
        <v>1.4321474999999999</v>
      </c>
      <c r="S114" s="38">
        <f t="shared" si="21"/>
        <v>0.15912750000000001</v>
      </c>
      <c r="T114" s="39">
        <f t="shared" si="22"/>
        <v>207.26356874999999</v>
      </c>
    </row>
    <row r="115" spans="1:20" ht="180" x14ac:dyDescent="0.2">
      <c r="A115" s="1"/>
      <c r="B115" s="29">
        <v>100</v>
      </c>
      <c r="C115" s="30" t="s">
        <v>541</v>
      </c>
      <c r="D115" s="31">
        <v>15021.47</v>
      </c>
      <c r="E115" s="32">
        <v>15691.43</v>
      </c>
      <c r="F115" s="33">
        <v>1509</v>
      </c>
      <c r="G115" s="34">
        <v>2237</v>
      </c>
      <c r="H115" s="44" t="s">
        <v>536</v>
      </c>
      <c r="I115" s="36">
        <f t="shared" si="24"/>
        <v>170.26</v>
      </c>
      <c r="J115" s="40">
        <v>0</v>
      </c>
      <c r="K115" s="38">
        <f t="shared" si="13"/>
        <v>17.026</v>
      </c>
      <c r="L115" s="38">
        <f t="shared" si="14"/>
        <v>5.1077999999999992</v>
      </c>
      <c r="M115" s="38">
        <f t="shared" si="15"/>
        <v>10.215599999999998</v>
      </c>
      <c r="N115" s="38">
        <f t="shared" si="16"/>
        <v>3.4051999999999998</v>
      </c>
      <c r="O115" s="38">
        <f t="shared" si="17"/>
        <v>3.4051999999999998</v>
      </c>
      <c r="P115" s="38">
        <f t="shared" si="18"/>
        <v>2.12825</v>
      </c>
      <c r="Q115" s="38">
        <f t="shared" si="19"/>
        <v>8.5129999999999999</v>
      </c>
      <c r="R115" s="38">
        <f t="shared" si="20"/>
        <v>1.5323399999999998</v>
      </c>
      <c r="S115" s="38">
        <f t="shared" si="21"/>
        <v>0.17025999999999999</v>
      </c>
      <c r="T115" s="39">
        <f t="shared" si="22"/>
        <v>221.76365000000004</v>
      </c>
    </row>
    <row r="116" spans="1:20" ht="180" x14ac:dyDescent="0.2">
      <c r="A116" s="1"/>
      <c r="B116" s="29">
        <v>101</v>
      </c>
      <c r="C116" s="30" t="s">
        <v>542</v>
      </c>
      <c r="D116" s="31">
        <v>25035.77</v>
      </c>
      <c r="E116" s="32">
        <v>26152.37</v>
      </c>
      <c r="F116" s="33">
        <v>1510</v>
      </c>
      <c r="G116" s="34">
        <v>2238</v>
      </c>
      <c r="H116" s="44" t="s">
        <v>536</v>
      </c>
      <c r="I116" s="36">
        <f t="shared" si="24"/>
        <v>215.72499999999999</v>
      </c>
      <c r="J116" s="40">
        <v>0</v>
      </c>
      <c r="K116" s="38">
        <f t="shared" si="13"/>
        <v>21.572500000000002</v>
      </c>
      <c r="L116" s="38">
        <f t="shared" si="14"/>
        <v>6.4717499999999992</v>
      </c>
      <c r="M116" s="38">
        <f t="shared" si="15"/>
        <v>12.943499999999998</v>
      </c>
      <c r="N116" s="38">
        <f t="shared" si="16"/>
        <v>4.3144999999999998</v>
      </c>
      <c r="O116" s="38">
        <f t="shared" si="17"/>
        <v>4.3144999999999998</v>
      </c>
      <c r="P116" s="38">
        <f t="shared" si="18"/>
        <v>2.6965625000000002</v>
      </c>
      <c r="Q116" s="38">
        <f t="shared" si="19"/>
        <v>10.786250000000001</v>
      </c>
      <c r="R116" s="38">
        <f t="shared" si="20"/>
        <v>1.9415249999999997</v>
      </c>
      <c r="S116" s="38">
        <f t="shared" si="21"/>
        <v>0.215725</v>
      </c>
      <c r="T116" s="39">
        <f t="shared" si="22"/>
        <v>280.98181250000005</v>
      </c>
    </row>
    <row r="117" spans="1:20" ht="180" x14ac:dyDescent="0.2">
      <c r="A117" s="1"/>
      <c r="B117" s="29">
        <v>102</v>
      </c>
      <c r="C117" s="30" t="s">
        <v>543</v>
      </c>
      <c r="D117" s="31">
        <v>37553.65</v>
      </c>
      <c r="E117" s="32">
        <v>39228.54</v>
      </c>
      <c r="F117" s="33">
        <v>1511</v>
      </c>
      <c r="G117" s="34">
        <v>2239</v>
      </c>
      <c r="H117" s="44" t="s">
        <v>536</v>
      </c>
      <c r="I117" s="36">
        <f t="shared" si="24"/>
        <v>272.78750000000002</v>
      </c>
      <c r="J117" s="40">
        <v>0</v>
      </c>
      <c r="K117" s="38">
        <f t="shared" si="13"/>
        <v>27.278750000000002</v>
      </c>
      <c r="L117" s="38">
        <f t="shared" si="14"/>
        <v>8.183625000000001</v>
      </c>
      <c r="M117" s="38">
        <f t="shared" si="15"/>
        <v>16.367250000000002</v>
      </c>
      <c r="N117" s="38">
        <f t="shared" si="16"/>
        <v>5.455750000000001</v>
      </c>
      <c r="O117" s="38">
        <f t="shared" si="17"/>
        <v>5.455750000000001</v>
      </c>
      <c r="P117" s="38">
        <f t="shared" si="18"/>
        <v>3.4098437500000003</v>
      </c>
      <c r="Q117" s="38">
        <f t="shared" si="19"/>
        <v>13.639375000000001</v>
      </c>
      <c r="R117" s="38">
        <f t="shared" si="20"/>
        <v>2.4550874999999999</v>
      </c>
      <c r="S117" s="38">
        <f t="shared" si="21"/>
        <v>0.27278750000000002</v>
      </c>
      <c r="T117" s="39">
        <f t="shared" si="22"/>
        <v>355.30571875000004</v>
      </c>
    </row>
    <row r="118" spans="1:20" ht="180" x14ac:dyDescent="0.2">
      <c r="A118" s="1"/>
      <c r="B118" s="29">
        <v>103</v>
      </c>
      <c r="C118" s="30" t="s">
        <v>544</v>
      </c>
      <c r="D118" s="31">
        <v>50071.55</v>
      </c>
      <c r="E118" s="32">
        <v>52304.74</v>
      </c>
      <c r="F118" s="33">
        <v>1512</v>
      </c>
      <c r="G118" s="34">
        <v>2240</v>
      </c>
      <c r="H118" s="44" t="s">
        <v>536</v>
      </c>
      <c r="I118" s="36">
        <f t="shared" si="24"/>
        <v>364.1825</v>
      </c>
      <c r="J118" s="40">
        <v>0</v>
      </c>
      <c r="K118" s="38">
        <f t="shared" si="13"/>
        <v>36.41825</v>
      </c>
      <c r="L118" s="38">
        <f t="shared" si="14"/>
        <v>10.925475</v>
      </c>
      <c r="M118" s="38">
        <f t="shared" si="15"/>
        <v>21.850950000000001</v>
      </c>
      <c r="N118" s="38">
        <f t="shared" si="16"/>
        <v>7.2836500000000006</v>
      </c>
      <c r="O118" s="38">
        <f t="shared" si="17"/>
        <v>7.2836500000000006</v>
      </c>
      <c r="P118" s="38">
        <f t="shared" si="18"/>
        <v>4.5522812500000001</v>
      </c>
      <c r="Q118" s="38">
        <f t="shared" si="19"/>
        <v>18.209125</v>
      </c>
      <c r="R118" s="38">
        <f t="shared" si="20"/>
        <v>3.2776424999999998</v>
      </c>
      <c r="S118" s="38">
        <f t="shared" si="21"/>
        <v>0.36418250000000002</v>
      </c>
      <c r="T118" s="39">
        <f t="shared" si="22"/>
        <v>474.3477062500001</v>
      </c>
    </row>
    <row r="119" spans="1:20" ht="180" x14ac:dyDescent="0.2">
      <c r="A119" s="1"/>
      <c r="B119" s="29">
        <v>104</v>
      </c>
      <c r="C119" s="30" t="s">
        <v>545</v>
      </c>
      <c r="D119" s="31">
        <v>62589.43</v>
      </c>
      <c r="E119" s="32">
        <v>65380.92</v>
      </c>
      <c r="F119" s="33">
        <v>1513</v>
      </c>
      <c r="G119" s="34">
        <v>2241</v>
      </c>
      <c r="H119" s="44" t="s">
        <v>536</v>
      </c>
      <c r="I119" s="36">
        <f t="shared" si="24"/>
        <v>432.375</v>
      </c>
      <c r="J119" s="40">
        <v>0</v>
      </c>
      <c r="K119" s="38">
        <f t="shared" si="13"/>
        <v>43.237500000000004</v>
      </c>
      <c r="L119" s="38">
        <f t="shared" si="14"/>
        <v>12.97125</v>
      </c>
      <c r="M119" s="38">
        <f t="shared" si="15"/>
        <v>25.942499999999999</v>
      </c>
      <c r="N119" s="38">
        <f t="shared" si="16"/>
        <v>8.6475000000000009</v>
      </c>
      <c r="O119" s="38">
        <f t="shared" si="17"/>
        <v>8.6475000000000009</v>
      </c>
      <c r="P119" s="38">
        <f t="shared" si="18"/>
        <v>5.4046875000000005</v>
      </c>
      <c r="Q119" s="38">
        <f t="shared" si="19"/>
        <v>21.618750000000002</v>
      </c>
      <c r="R119" s="38">
        <f t="shared" si="20"/>
        <v>3.8913749999999996</v>
      </c>
      <c r="S119" s="38">
        <f t="shared" si="21"/>
        <v>0.43237500000000001</v>
      </c>
      <c r="T119" s="39">
        <f t="shared" si="22"/>
        <v>563.1684375000001</v>
      </c>
    </row>
    <row r="120" spans="1:20" ht="180" x14ac:dyDescent="0.2">
      <c r="A120" s="1"/>
      <c r="B120" s="29">
        <v>105</v>
      </c>
      <c r="C120" s="30" t="s">
        <v>546</v>
      </c>
      <c r="D120" s="31">
        <v>100143.09</v>
      </c>
      <c r="E120" s="32">
        <v>104609.47</v>
      </c>
      <c r="F120" s="33">
        <v>1514</v>
      </c>
      <c r="G120" s="34">
        <v>2242</v>
      </c>
      <c r="H120" s="44" t="s">
        <v>536</v>
      </c>
      <c r="I120" s="36">
        <f t="shared" si="24"/>
        <v>568.3075</v>
      </c>
      <c r="J120" s="40">
        <v>0</v>
      </c>
      <c r="K120" s="38">
        <f t="shared" si="13"/>
        <v>56.830750000000002</v>
      </c>
      <c r="L120" s="38">
        <f t="shared" si="14"/>
        <v>17.049225</v>
      </c>
      <c r="M120" s="38">
        <f t="shared" si="15"/>
        <v>34.09845</v>
      </c>
      <c r="N120" s="38">
        <f t="shared" si="16"/>
        <v>11.366150000000001</v>
      </c>
      <c r="O120" s="38">
        <f t="shared" si="17"/>
        <v>11.366150000000001</v>
      </c>
      <c r="P120" s="38">
        <f t="shared" si="18"/>
        <v>7.1038437500000002</v>
      </c>
      <c r="Q120" s="38">
        <f t="shared" si="19"/>
        <v>28.415375000000001</v>
      </c>
      <c r="R120" s="38">
        <f t="shared" si="20"/>
        <v>5.1147674999999992</v>
      </c>
      <c r="S120" s="38">
        <f t="shared" si="21"/>
        <v>0.56830749999999997</v>
      </c>
      <c r="T120" s="39">
        <f t="shared" si="22"/>
        <v>740.22051874999977</v>
      </c>
    </row>
    <row r="121" spans="1:20" ht="180" x14ac:dyDescent="0.2">
      <c r="A121" s="1"/>
      <c r="B121" s="29">
        <v>106</v>
      </c>
      <c r="C121" s="30" t="s">
        <v>547</v>
      </c>
      <c r="D121" s="31">
        <v>150214.64000000001</v>
      </c>
      <c r="E121" s="32">
        <v>156914.21</v>
      </c>
      <c r="F121" s="33">
        <v>1515</v>
      </c>
      <c r="G121" s="34">
        <v>2243</v>
      </c>
      <c r="H121" s="44" t="s">
        <v>536</v>
      </c>
      <c r="I121" s="36">
        <f t="shared" si="24"/>
        <v>852.22749999999996</v>
      </c>
      <c r="J121" s="40">
        <v>0</v>
      </c>
      <c r="K121" s="38">
        <f t="shared" si="13"/>
        <v>85.222750000000005</v>
      </c>
      <c r="L121" s="38">
        <f t="shared" si="14"/>
        <v>25.566824999999998</v>
      </c>
      <c r="M121" s="38">
        <f t="shared" si="15"/>
        <v>51.133649999999996</v>
      </c>
      <c r="N121" s="38">
        <f t="shared" si="16"/>
        <v>17.044550000000001</v>
      </c>
      <c r="O121" s="38">
        <f t="shared" si="17"/>
        <v>17.044550000000001</v>
      </c>
      <c r="P121" s="38">
        <f t="shared" si="18"/>
        <v>10.652843750000001</v>
      </c>
      <c r="Q121" s="38">
        <f t="shared" si="19"/>
        <v>42.611375000000002</v>
      </c>
      <c r="R121" s="38">
        <f t="shared" si="20"/>
        <v>7.670047499999999</v>
      </c>
      <c r="S121" s="38">
        <f t="shared" si="21"/>
        <v>0.85222750000000003</v>
      </c>
      <c r="T121" s="39">
        <f t="shared" si="22"/>
        <v>1110.0263187500002</v>
      </c>
    </row>
    <row r="122" spans="1:20" ht="180" x14ac:dyDescent="0.2">
      <c r="A122" s="1"/>
      <c r="B122" s="29">
        <v>107</v>
      </c>
      <c r="C122" s="30" t="s">
        <v>548</v>
      </c>
      <c r="D122" s="31">
        <v>250357.73</v>
      </c>
      <c r="E122" s="32">
        <v>261523.68</v>
      </c>
      <c r="F122" s="33">
        <v>1516</v>
      </c>
      <c r="G122" s="34">
        <v>2244</v>
      </c>
      <c r="H122" s="44" t="s">
        <v>536</v>
      </c>
      <c r="I122" s="36">
        <f t="shared" si="24"/>
        <v>1041.5074999999999</v>
      </c>
      <c r="J122" s="40">
        <v>0</v>
      </c>
      <c r="K122" s="38">
        <f t="shared" si="13"/>
        <v>104.15075</v>
      </c>
      <c r="L122" s="38">
        <f t="shared" si="14"/>
        <v>31.245224999999998</v>
      </c>
      <c r="M122" s="38">
        <f t="shared" si="15"/>
        <v>62.490449999999996</v>
      </c>
      <c r="N122" s="38">
        <f t="shared" si="16"/>
        <v>20.83015</v>
      </c>
      <c r="O122" s="38">
        <f t="shared" si="17"/>
        <v>20.83015</v>
      </c>
      <c r="P122" s="38">
        <f t="shared" si="18"/>
        <v>13.01884375</v>
      </c>
      <c r="Q122" s="38">
        <f t="shared" si="19"/>
        <v>52.075375000000001</v>
      </c>
      <c r="R122" s="38">
        <f t="shared" si="20"/>
        <v>9.3735674999999983</v>
      </c>
      <c r="S122" s="38">
        <f t="shared" si="21"/>
        <v>1.0415075</v>
      </c>
      <c r="T122" s="39">
        <f t="shared" si="22"/>
        <v>1356.56351875</v>
      </c>
    </row>
    <row r="123" spans="1:20" ht="180" x14ac:dyDescent="0.2">
      <c r="A123" s="1"/>
      <c r="B123" s="29">
        <v>108</v>
      </c>
      <c r="C123" s="30" t="s">
        <v>549</v>
      </c>
      <c r="D123" s="31">
        <v>375536.58</v>
      </c>
      <c r="E123" s="32">
        <v>392285.51</v>
      </c>
      <c r="F123" s="33">
        <v>1517</v>
      </c>
      <c r="G123" s="34">
        <v>2245</v>
      </c>
      <c r="H123" s="44" t="s">
        <v>536</v>
      </c>
      <c r="I123" s="36">
        <f>I31*0.25</f>
        <v>1230.7925</v>
      </c>
      <c r="J123" s="40">
        <v>0</v>
      </c>
      <c r="K123" s="38">
        <f t="shared" si="13"/>
        <v>123.07925</v>
      </c>
      <c r="L123" s="38">
        <f t="shared" si="14"/>
        <v>36.923774999999999</v>
      </c>
      <c r="M123" s="38">
        <f t="shared" si="15"/>
        <v>73.847549999999998</v>
      </c>
      <c r="N123" s="38">
        <f t="shared" si="16"/>
        <v>24.615850000000002</v>
      </c>
      <c r="O123" s="38">
        <f t="shared" si="17"/>
        <v>24.615850000000002</v>
      </c>
      <c r="P123" s="38">
        <f t="shared" si="18"/>
        <v>15.38490625</v>
      </c>
      <c r="Q123" s="38">
        <f t="shared" si="19"/>
        <v>61.539625000000001</v>
      </c>
      <c r="R123" s="38">
        <f t="shared" si="20"/>
        <v>11.077132499999999</v>
      </c>
      <c r="S123" s="38">
        <f t="shared" si="21"/>
        <v>1.2307925</v>
      </c>
      <c r="T123" s="39">
        <f t="shared" si="22"/>
        <v>1603.10723125</v>
      </c>
    </row>
    <row r="124" spans="1:20" ht="180" x14ac:dyDescent="0.2">
      <c r="A124" s="1"/>
      <c r="B124" s="29">
        <v>109</v>
      </c>
      <c r="C124" s="30" t="s">
        <v>550</v>
      </c>
      <c r="D124" s="31">
        <v>500715.44</v>
      </c>
      <c r="E124" s="32">
        <v>523047.35</v>
      </c>
      <c r="F124" s="33">
        <v>1518</v>
      </c>
      <c r="G124" s="34">
        <v>2246</v>
      </c>
      <c r="H124" s="44" t="s">
        <v>536</v>
      </c>
      <c r="I124" s="36">
        <f>I32*0.25</f>
        <v>1420.07</v>
      </c>
      <c r="J124" s="40">
        <v>0</v>
      </c>
      <c r="K124" s="38">
        <f t="shared" si="13"/>
        <v>142.00700000000001</v>
      </c>
      <c r="L124" s="38">
        <f t="shared" si="14"/>
        <v>42.602099999999993</v>
      </c>
      <c r="M124" s="38">
        <f t="shared" si="15"/>
        <v>85.204199999999986</v>
      </c>
      <c r="N124" s="38">
        <f t="shared" si="16"/>
        <v>28.401399999999999</v>
      </c>
      <c r="O124" s="38">
        <f t="shared" si="17"/>
        <v>28.401399999999999</v>
      </c>
      <c r="P124" s="38">
        <f t="shared" si="18"/>
        <v>17.750875000000001</v>
      </c>
      <c r="Q124" s="38">
        <f t="shared" si="19"/>
        <v>71.003500000000003</v>
      </c>
      <c r="R124" s="38">
        <f t="shared" si="20"/>
        <v>12.780629999999999</v>
      </c>
      <c r="S124" s="38">
        <f t="shared" si="21"/>
        <v>1.4200699999999999</v>
      </c>
      <c r="T124" s="39">
        <f t="shared" si="22"/>
        <v>1849.6411749999997</v>
      </c>
    </row>
    <row r="125" spans="1:20" ht="180" x14ac:dyDescent="0.2">
      <c r="A125" s="1"/>
      <c r="B125" s="29">
        <v>110</v>
      </c>
      <c r="C125" s="30" t="s">
        <v>551</v>
      </c>
      <c r="D125" s="31">
        <v>500715.44</v>
      </c>
      <c r="E125" s="32">
        <v>523047.35</v>
      </c>
      <c r="F125" s="33">
        <v>1519</v>
      </c>
      <c r="G125" s="34">
        <v>2247</v>
      </c>
      <c r="H125" s="44" t="s">
        <v>536</v>
      </c>
      <c r="I125" s="36">
        <f>I33*0.25</f>
        <v>1515.64</v>
      </c>
      <c r="J125" s="40">
        <v>0</v>
      </c>
      <c r="K125" s="38">
        <f t="shared" si="13"/>
        <v>151.56400000000002</v>
      </c>
      <c r="L125" s="38">
        <f t="shared" si="14"/>
        <v>45.469200000000001</v>
      </c>
      <c r="M125" s="38">
        <f t="shared" si="15"/>
        <v>90.938400000000001</v>
      </c>
      <c r="N125" s="38">
        <f t="shared" si="16"/>
        <v>30.312800000000003</v>
      </c>
      <c r="O125" s="38">
        <f t="shared" si="17"/>
        <v>30.312800000000003</v>
      </c>
      <c r="P125" s="38">
        <f t="shared" si="18"/>
        <v>18.945500000000003</v>
      </c>
      <c r="Q125" s="38">
        <f t="shared" si="19"/>
        <v>75.782000000000011</v>
      </c>
      <c r="R125" s="38">
        <f t="shared" si="20"/>
        <v>13.64076</v>
      </c>
      <c r="S125" s="38">
        <f t="shared" si="21"/>
        <v>1.5156400000000001</v>
      </c>
      <c r="T125" s="39">
        <f t="shared" si="22"/>
        <v>1974.1211000000001</v>
      </c>
    </row>
    <row r="126" spans="1:20" ht="28.5" x14ac:dyDescent="0.2">
      <c r="A126" s="1"/>
      <c r="B126" s="29">
        <v>111</v>
      </c>
      <c r="C126" s="30" t="s">
        <v>68</v>
      </c>
      <c r="D126" s="31" t="s">
        <v>67</v>
      </c>
      <c r="E126" s="32" t="s">
        <v>67</v>
      </c>
      <c r="F126" s="33">
        <v>801</v>
      </c>
      <c r="G126" s="34">
        <v>2248</v>
      </c>
      <c r="H126" s="35" t="s">
        <v>30</v>
      </c>
      <c r="I126" s="36">
        <v>189.29</v>
      </c>
      <c r="J126" s="40">
        <v>55.19</v>
      </c>
      <c r="K126" s="38">
        <f t="shared" si="13"/>
        <v>18.928999999999998</v>
      </c>
      <c r="L126" s="38">
        <f t="shared" si="14"/>
        <v>5.6786999999999992</v>
      </c>
      <c r="M126" s="38">
        <f t="shared" si="15"/>
        <v>11.357399999999998</v>
      </c>
      <c r="N126" s="38">
        <f t="shared" si="16"/>
        <v>3.7858000000000001</v>
      </c>
      <c r="O126" s="38">
        <f t="shared" si="17"/>
        <v>3.7858000000000001</v>
      </c>
      <c r="P126" s="38">
        <f t="shared" si="18"/>
        <v>2.3661249999999998</v>
      </c>
      <c r="Q126" s="38">
        <f t="shared" si="19"/>
        <v>9.4644999999999992</v>
      </c>
      <c r="R126" s="38">
        <f t="shared" si="20"/>
        <v>1.7036099999999998</v>
      </c>
      <c r="S126" s="38">
        <f t="shared" si="21"/>
        <v>0.18928999999999999</v>
      </c>
      <c r="T126" s="39">
        <f t="shared" si="22"/>
        <v>301.74022500000001</v>
      </c>
    </row>
    <row r="127" spans="1:20" ht="28.5" x14ac:dyDescent="0.2">
      <c r="A127" s="1"/>
      <c r="B127" s="29">
        <v>112</v>
      </c>
      <c r="C127" s="30" t="s">
        <v>69</v>
      </c>
      <c r="D127" s="31" t="s">
        <v>67</v>
      </c>
      <c r="E127" s="32" t="s">
        <v>67</v>
      </c>
      <c r="F127" s="33">
        <v>802</v>
      </c>
      <c r="G127" s="34">
        <v>2249</v>
      </c>
      <c r="H127" s="35" t="s">
        <v>30</v>
      </c>
      <c r="I127" s="36">
        <v>189.29</v>
      </c>
      <c r="J127" s="40">
        <v>55.19</v>
      </c>
      <c r="K127" s="38">
        <f t="shared" si="13"/>
        <v>18.928999999999998</v>
      </c>
      <c r="L127" s="38">
        <f t="shared" si="14"/>
        <v>5.6786999999999992</v>
      </c>
      <c r="M127" s="38">
        <f t="shared" si="15"/>
        <v>11.357399999999998</v>
      </c>
      <c r="N127" s="38">
        <f t="shared" si="16"/>
        <v>3.7858000000000001</v>
      </c>
      <c r="O127" s="38">
        <f t="shared" si="17"/>
        <v>3.7858000000000001</v>
      </c>
      <c r="P127" s="38">
        <f t="shared" si="18"/>
        <v>2.3661249999999998</v>
      </c>
      <c r="Q127" s="38">
        <f t="shared" si="19"/>
        <v>9.4644999999999992</v>
      </c>
      <c r="R127" s="38">
        <f t="shared" si="20"/>
        <v>1.7036099999999998</v>
      </c>
      <c r="S127" s="38">
        <f t="shared" si="21"/>
        <v>0.18928999999999999</v>
      </c>
      <c r="T127" s="39">
        <f t="shared" si="22"/>
        <v>301.74022500000001</v>
      </c>
    </row>
    <row r="128" spans="1:20" ht="38.25" x14ac:dyDescent="0.2">
      <c r="A128" s="1"/>
      <c r="B128" s="29">
        <v>113</v>
      </c>
      <c r="C128" s="30" t="s">
        <v>552</v>
      </c>
      <c r="D128" s="31" t="s">
        <v>67</v>
      </c>
      <c r="E128" s="32" t="s">
        <v>67</v>
      </c>
      <c r="F128" s="33">
        <v>1644</v>
      </c>
      <c r="G128" s="34">
        <v>2250</v>
      </c>
      <c r="H128" s="35" t="s">
        <v>30</v>
      </c>
      <c r="I128" s="36">
        <v>590.09</v>
      </c>
      <c r="J128" s="40">
        <v>55.19</v>
      </c>
      <c r="K128" s="38">
        <f t="shared" si="13"/>
        <v>59.009000000000007</v>
      </c>
      <c r="L128" s="38">
        <f t="shared" si="14"/>
        <v>17.7027</v>
      </c>
      <c r="M128" s="38">
        <f t="shared" si="15"/>
        <v>35.4054</v>
      </c>
      <c r="N128" s="38">
        <f t="shared" si="16"/>
        <v>11.8018</v>
      </c>
      <c r="O128" s="38">
        <f t="shared" si="17"/>
        <v>11.8018</v>
      </c>
      <c r="P128" s="38">
        <f t="shared" si="18"/>
        <v>7.3761250000000009</v>
      </c>
      <c r="Q128" s="38">
        <f t="shared" si="19"/>
        <v>29.504500000000004</v>
      </c>
      <c r="R128" s="38">
        <f t="shared" si="20"/>
        <v>5.31081</v>
      </c>
      <c r="S128" s="38">
        <f t="shared" si="21"/>
        <v>0.59009</v>
      </c>
      <c r="T128" s="39">
        <f t="shared" si="22"/>
        <v>823.78222499999993</v>
      </c>
    </row>
    <row r="129" spans="1:20" x14ac:dyDescent="0.2">
      <c r="A129" s="1"/>
      <c r="B129" s="29">
        <v>114</v>
      </c>
      <c r="C129" s="30" t="s">
        <v>70</v>
      </c>
      <c r="D129" s="31">
        <v>625.89</v>
      </c>
      <c r="E129" s="32">
        <v>653.79999999999995</v>
      </c>
      <c r="F129" s="33">
        <v>803</v>
      </c>
      <c r="G129" s="34">
        <v>2251</v>
      </c>
      <c r="H129" s="35" t="s">
        <v>30</v>
      </c>
      <c r="I129" s="36">
        <f t="shared" ref="I129:I148" si="25">I16</f>
        <v>111.35</v>
      </c>
      <c r="J129" s="40">
        <v>55.19</v>
      </c>
      <c r="K129" s="38">
        <f t="shared" si="13"/>
        <v>11.135</v>
      </c>
      <c r="L129" s="38">
        <f t="shared" si="14"/>
        <v>3.3404999999999996</v>
      </c>
      <c r="M129" s="38">
        <f t="shared" si="15"/>
        <v>6.6809999999999992</v>
      </c>
      <c r="N129" s="38">
        <f t="shared" si="16"/>
        <v>2.2269999999999999</v>
      </c>
      <c r="O129" s="38">
        <f t="shared" si="17"/>
        <v>2.2269999999999999</v>
      </c>
      <c r="P129" s="38">
        <f t="shared" si="18"/>
        <v>1.391875</v>
      </c>
      <c r="Q129" s="38">
        <f t="shared" si="19"/>
        <v>5.5674999999999999</v>
      </c>
      <c r="R129" s="38">
        <f t="shared" si="20"/>
        <v>1.0021499999999999</v>
      </c>
      <c r="S129" s="38">
        <f t="shared" si="21"/>
        <v>0.11134999999999999</v>
      </c>
      <c r="T129" s="39">
        <f t="shared" si="22"/>
        <v>200.22337499999998</v>
      </c>
    </row>
    <row r="130" spans="1:20" x14ac:dyDescent="0.2">
      <c r="A130" s="1"/>
      <c r="B130" s="29">
        <v>115</v>
      </c>
      <c r="C130" s="30" t="s">
        <v>71</v>
      </c>
      <c r="D130" s="31">
        <v>1251.79</v>
      </c>
      <c r="E130" s="32">
        <v>1307.6199999999999</v>
      </c>
      <c r="F130" s="33">
        <v>804</v>
      </c>
      <c r="G130" s="34">
        <v>2252</v>
      </c>
      <c r="H130" s="35" t="s">
        <v>30</v>
      </c>
      <c r="I130" s="36">
        <f t="shared" si="25"/>
        <v>168.88</v>
      </c>
      <c r="J130" s="40">
        <v>55.19</v>
      </c>
      <c r="K130" s="38">
        <f t="shared" si="13"/>
        <v>16.888000000000002</v>
      </c>
      <c r="L130" s="38">
        <f t="shared" si="14"/>
        <v>5.0663999999999998</v>
      </c>
      <c r="M130" s="38">
        <f t="shared" si="15"/>
        <v>10.1328</v>
      </c>
      <c r="N130" s="38">
        <f t="shared" si="16"/>
        <v>3.3776000000000002</v>
      </c>
      <c r="O130" s="38">
        <f t="shared" si="17"/>
        <v>3.3776000000000002</v>
      </c>
      <c r="P130" s="38">
        <f t="shared" si="18"/>
        <v>2.1110000000000002</v>
      </c>
      <c r="Q130" s="38">
        <f t="shared" si="19"/>
        <v>8.4440000000000008</v>
      </c>
      <c r="R130" s="38">
        <f t="shared" si="20"/>
        <v>1.5199199999999999</v>
      </c>
      <c r="S130" s="38">
        <f t="shared" si="21"/>
        <v>0.16888</v>
      </c>
      <c r="T130" s="39">
        <f t="shared" si="22"/>
        <v>275.15619999999996</v>
      </c>
    </row>
    <row r="131" spans="1:20" x14ac:dyDescent="0.2">
      <c r="A131" s="1"/>
      <c r="B131" s="29">
        <v>116</v>
      </c>
      <c r="C131" s="30" t="s">
        <v>72</v>
      </c>
      <c r="D131" s="31">
        <v>2503.58</v>
      </c>
      <c r="E131" s="32">
        <v>2615.2399999999998</v>
      </c>
      <c r="F131" s="33">
        <v>805</v>
      </c>
      <c r="G131" s="34">
        <v>2253</v>
      </c>
      <c r="H131" s="35" t="s">
        <v>30</v>
      </c>
      <c r="I131" s="36">
        <f t="shared" si="25"/>
        <v>228.27</v>
      </c>
      <c r="J131" s="40">
        <v>55.19</v>
      </c>
      <c r="K131" s="38">
        <f t="shared" si="13"/>
        <v>22.827000000000002</v>
      </c>
      <c r="L131" s="38">
        <f t="shared" si="14"/>
        <v>6.8480999999999996</v>
      </c>
      <c r="M131" s="38">
        <f t="shared" si="15"/>
        <v>13.696199999999999</v>
      </c>
      <c r="N131" s="38">
        <f t="shared" si="16"/>
        <v>4.5654000000000003</v>
      </c>
      <c r="O131" s="38">
        <f t="shared" si="17"/>
        <v>4.5654000000000003</v>
      </c>
      <c r="P131" s="38">
        <f t="shared" si="18"/>
        <v>2.8533750000000002</v>
      </c>
      <c r="Q131" s="38">
        <f t="shared" si="19"/>
        <v>11.413500000000001</v>
      </c>
      <c r="R131" s="38">
        <f t="shared" si="20"/>
        <v>2.05443</v>
      </c>
      <c r="S131" s="38">
        <f t="shared" si="21"/>
        <v>0.22827000000000003</v>
      </c>
      <c r="T131" s="39">
        <f t="shared" si="22"/>
        <v>352.51167500000008</v>
      </c>
    </row>
    <row r="132" spans="1:20" x14ac:dyDescent="0.2">
      <c r="A132" s="1"/>
      <c r="B132" s="29">
        <v>117</v>
      </c>
      <c r="C132" s="30" t="s">
        <v>73</v>
      </c>
      <c r="D132" s="31">
        <v>5007.1499999999996</v>
      </c>
      <c r="E132" s="32">
        <v>5230.47</v>
      </c>
      <c r="F132" s="33">
        <v>806</v>
      </c>
      <c r="G132" s="34">
        <v>2254</v>
      </c>
      <c r="H132" s="35" t="s">
        <v>30</v>
      </c>
      <c r="I132" s="36">
        <f t="shared" si="25"/>
        <v>319.17</v>
      </c>
      <c r="J132" s="40">
        <v>55.19</v>
      </c>
      <c r="K132" s="38">
        <f t="shared" si="13"/>
        <v>31.917000000000002</v>
      </c>
      <c r="L132" s="38">
        <f t="shared" si="14"/>
        <v>9.5751000000000008</v>
      </c>
      <c r="M132" s="38">
        <f t="shared" si="15"/>
        <v>19.150200000000002</v>
      </c>
      <c r="N132" s="38">
        <f t="shared" si="16"/>
        <v>6.3834000000000009</v>
      </c>
      <c r="O132" s="38">
        <f t="shared" si="17"/>
        <v>6.3834000000000009</v>
      </c>
      <c r="P132" s="38">
        <f t="shared" si="18"/>
        <v>3.9896250000000002</v>
      </c>
      <c r="Q132" s="38">
        <f t="shared" si="19"/>
        <v>15.958500000000001</v>
      </c>
      <c r="R132" s="38">
        <f t="shared" si="20"/>
        <v>2.8725299999999998</v>
      </c>
      <c r="S132" s="38">
        <f t="shared" si="21"/>
        <v>0.31917000000000001</v>
      </c>
      <c r="T132" s="39">
        <f t="shared" si="22"/>
        <v>470.90892500000001</v>
      </c>
    </row>
    <row r="133" spans="1:20" x14ac:dyDescent="0.2">
      <c r="A133" s="1"/>
      <c r="B133" s="29">
        <v>118</v>
      </c>
      <c r="C133" s="30" t="s">
        <v>74</v>
      </c>
      <c r="D133" s="31">
        <v>10014.299999999999</v>
      </c>
      <c r="E133" s="32">
        <v>10460.94</v>
      </c>
      <c r="F133" s="33">
        <v>807</v>
      </c>
      <c r="G133" s="34">
        <v>2255</v>
      </c>
      <c r="H133" s="35" t="s">
        <v>30</v>
      </c>
      <c r="I133" s="36">
        <f t="shared" si="25"/>
        <v>636.51</v>
      </c>
      <c r="J133" s="40">
        <v>55.19</v>
      </c>
      <c r="K133" s="38">
        <f t="shared" si="13"/>
        <v>63.651000000000003</v>
      </c>
      <c r="L133" s="38">
        <f t="shared" si="14"/>
        <v>19.095299999999998</v>
      </c>
      <c r="M133" s="38">
        <f t="shared" si="15"/>
        <v>38.190599999999996</v>
      </c>
      <c r="N133" s="38">
        <f t="shared" si="16"/>
        <v>12.7302</v>
      </c>
      <c r="O133" s="38">
        <f t="shared" si="17"/>
        <v>12.7302</v>
      </c>
      <c r="P133" s="38">
        <f t="shared" si="18"/>
        <v>7.9563750000000004</v>
      </c>
      <c r="Q133" s="38">
        <f t="shared" si="19"/>
        <v>31.825500000000002</v>
      </c>
      <c r="R133" s="38">
        <f t="shared" si="20"/>
        <v>5.7285899999999996</v>
      </c>
      <c r="S133" s="38">
        <f t="shared" si="21"/>
        <v>0.63651000000000002</v>
      </c>
      <c r="T133" s="39">
        <f t="shared" si="22"/>
        <v>884.24427500000002</v>
      </c>
    </row>
    <row r="134" spans="1:20" x14ac:dyDescent="0.2">
      <c r="A134" s="1"/>
      <c r="B134" s="29">
        <v>119</v>
      </c>
      <c r="C134" s="30" t="s">
        <v>75</v>
      </c>
      <c r="D134" s="31">
        <v>15021.47</v>
      </c>
      <c r="E134" s="32">
        <v>15691.43</v>
      </c>
      <c r="F134" s="33">
        <v>808</v>
      </c>
      <c r="G134" s="34">
        <v>2256</v>
      </c>
      <c r="H134" s="35" t="s">
        <v>30</v>
      </c>
      <c r="I134" s="36">
        <f t="shared" si="25"/>
        <v>681.04</v>
      </c>
      <c r="J134" s="40">
        <v>55.19</v>
      </c>
      <c r="K134" s="38">
        <f t="shared" si="13"/>
        <v>68.103999999999999</v>
      </c>
      <c r="L134" s="38">
        <f t="shared" si="14"/>
        <v>20.431199999999997</v>
      </c>
      <c r="M134" s="38">
        <f t="shared" si="15"/>
        <v>40.862399999999994</v>
      </c>
      <c r="N134" s="38">
        <f t="shared" si="16"/>
        <v>13.620799999999999</v>
      </c>
      <c r="O134" s="38">
        <f t="shared" si="17"/>
        <v>13.620799999999999</v>
      </c>
      <c r="P134" s="38">
        <f t="shared" si="18"/>
        <v>8.5129999999999999</v>
      </c>
      <c r="Q134" s="38">
        <f t="shared" si="19"/>
        <v>34.052</v>
      </c>
      <c r="R134" s="38">
        <f t="shared" si="20"/>
        <v>6.1293599999999993</v>
      </c>
      <c r="S134" s="38">
        <f t="shared" si="21"/>
        <v>0.68103999999999998</v>
      </c>
      <c r="T134" s="39">
        <f t="shared" si="22"/>
        <v>942.24460000000022</v>
      </c>
    </row>
    <row r="135" spans="1:20" x14ac:dyDescent="0.2">
      <c r="A135" s="1"/>
      <c r="B135" s="29">
        <v>120</v>
      </c>
      <c r="C135" s="30" t="s">
        <v>76</v>
      </c>
      <c r="D135" s="31">
        <v>25035.77</v>
      </c>
      <c r="E135" s="32">
        <v>26152.37</v>
      </c>
      <c r="F135" s="33">
        <v>809</v>
      </c>
      <c r="G135" s="34">
        <v>2257</v>
      </c>
      <c r="H135" s="35" t="s">
        <v>30</v>
      </c>
      <c r="I135" s="36">
        <f t="shared" si="25"/>
        <v>862.9</v>
      </c>
      <c r="J135" s="40">
        <v>55.19</v>
      </c>
      <c r="K135" s="38">
        <f t="shared" si="13"/>
        <v>86.29</v>
      </c>
      <c r="L135" s="38">
        <f t="shared" si="14"/>
        <v>25.886999999999997</v>
      </c>
      <c r="M135" s="38">
        <f t="shared" si="15"/>
        <v>51.773999999999994</v>
      </c>
      <c r="N135" s="38">
        <f t="shared" si="16"/>
        <v>17.257999999999999</v>
      </c>
      <c r="O135" s="38">
        <f t="shared" si="17"/>
        <v>17.257999999999999</v>
      </c>
      <c r="P135" s="38">
        <f t="shared" si="18"/>
        <v>10.786250000000001</v>
      </c>
      <c r="Q135" s="38">
        <f t="shared" si="19"/>
        <v>43.145000000000003</v>
      </c>
      <c r="R135" s="38">
        <f t="shared" si="20"/>
        <v>7.7660999999999989</v>
      </c>
      <c r="S135" s="38">
        <f t="shared" si="21"/>
        <v>0.8629</v>
      </c>
      <c r="T135" s="39">
        <f t="shared" si="22"/>
        <v>1179.11725</v>
      </c>
    </row>
    <row r="136" spans="1:20" x14ac:dyDescent="0.2">
      <c r="A136" s="1"/>
      <c r="B136" s="29">
        <v>121</v>
      </c>
      <c r="C136" s="30" t="s">
        <v>77</v>
      </c>
      <c r="D136" s="31">
        <v>37553.65</v>
      </c>
      <c r="E136" s="32">
        <v>39228.54</v>
      </c>
      <c r="F136" s="33">
        <v>810</v>
      </c>
      <c r="G136" s="34">
        <v>2258</v>
      </c>
      <c r="H136" s="35" t="s">
        <v>30</v>
      </c>
      <c r="I136" s="36">
        <f t="shared" si="25"/>
        <v>1091.1500000000001</v>
      </c>
      <c r="J136" s="40">
        <v>55.19</v>
      </c>
      <c r="K136" s="38">
        <f t="shared" si="13"/>
        <v>109.11500000000001</v>
      </c>
      <c r="L136" s="38">
        <f t="shared" si="14"/>
        <v>32.734500000000004</v>
      </c>
      <c r="M136" s="38">
        <f t="shared" si="15"/>
        <v>65.469000000000008</v>
      </c>
      <c r="N136" s="38">
        <f t="shared" si="16"/>
        <v>21.823000000000004</v>
      </c>
      <c r="O136" s="38">
        <f t="shared" si="17"/>
        <v>21.823000000000004</v>
      </c>
      <c r="P136" s="38">
        <f t="shared" si="18"/>
        <v>13.639375000000001</v>
      </c>
      <c r="Q136" s="38">
        <f t="shared" si="19"/>
        <v>54.557500000000005</v>
      </c>
      <c r="R136" s="38">
        <f t="shared" si="20"/>
        <v>9.8203499999999995</v>
      </c>
      <c r="S136" s="38">
        <f t="shared" si="21"/>
        <v>1.0911500000000001</v>
      </c>
      <c r="T136" s="39">
        <f t="shared" si="22"/>
        <v>1476.4128750000002</v>
      </c>
    </row>
    <row r="137" spans="1:20" x14ac:dyDescent="0.2">
      <c r="A137" s="1"/>
      <c r="B137" s="29">
        <v>122</v>
      </c>
      <c r="C137" s="30" t="s">
        <v>78</v>
      </c>
      <c r="D137" s="31">
        <v>50071.55</v>
      </c>
      <c r="E137" s="32">
        <v>52304.74</v>
      </c>
      <c r="F137" s="33">
        <v>811</v>
      </c>
      <c r="G137" s="34">
        <v>2259</v>
      </c>
      <c r="H137" s="35" t="s">
        <v>30</v>
      </c>
      <c r="I137" s="36">
        <f t="shared" si="25"/>
        <v>1456.73</v>
      </c>
      <c r="J137" s="40">
        <v>55.19</v>
      </c>
      <c r="K137" s="38">
        <f t="shared" si="13"/>
        <v>145.673</v>
      </c>
      <c r="L137" s="38">
        <f t="shared" si="14"/>
        <v>43.701900000000002</v>
      </c>
      <c r="M137" s="38">
        <f t="shared" si="15"/>
        <v>87.403800000000004</v>
      </c>
      <c r="N137" s="38">
        <f t="shared" si="16"/>
        <v>29.134600000000002</v>
      </c>
      <c r="O137" s="38">
        <f t="shared" si="17"/>
        <v>29.134600000000002</v>
      </c>
      <c r="P137" s="38">
        <f t="shared" si="18"/>
        <v>18.209125</v>
      </c>
      <c r="Q137" s="38">
        <f t="shared" si="19"/>
        <v>72.836500000000001</v>
      </c>
      <c r="R137" s="38">
        <f t="shared" si="20"/>
        <v>13.110569999999999</v>
      </c>
      <c r="S137" s="38">
        <f t="shared" si="21"/>
        <v>1.4567300000000001</v>
      </c>
      <c r="T137" s="39">
        <f t="shared" si="22"/>
        <v>1952.5808250000005</v>
      </c>
    </row>
    <row r="138" spans="1:20" x14ac:dyDescent="0.2">
      <c r="A138" s="1"/>
      <c r="B138" s="29">
        <v>123</v>
      </c>
      <c r="C138" s="30" t="s">
        <v>79</v>
      </c>
      <c r="D138" s="31">
        <v>62589.43</v>
      </c>
      <c r="E138" s="32">
        <v>65380.92</v>
      </c>
      <c r="F138" s="33">
        <v>812</v>
      </c>
      <c r="G138" s="34">
        <v>2260</v>
      </c>
      <c r="H138" s="35" t="s">
        <v>30</v>
      </c>
      <c r="I138" s="36">
        <f t="shared" si="25"/>
        <v>1729.5</v>
      </c>
      <c r="J138" s="40">
        <v>55.19</v>
      </c>
      <c r="K138" s="38">
        <f t="shared" si="13"/>
        <v>172.95000000000002</v>
      </c>
      <c r="L138" s="38">
        <f t="shared" si="14"/>
        <v>51.884999999999998</v>
      </c>
      <c r="M138" s="38">
        <f t="shared" si="15"/>
        <v>103.77</v>
      </c>
      <c r="N138" s="38">
        <f t="shared" si="16"/>
        <v>34.590000000000003</v>
      </c>
      <c r="O138" s="38">
        <f t="shared" si="17"/>
        <v>34.590000000000003</v>
      </c>
      <c r="P138" s="38">
        <f t="shared" si="18"/>
        <v>21.618750000000002</v>
      </c>
      <c r="Q138" s="38">
        <f t="shared" si="19"/>
        <v>86.475000000000009</v>
      </c>
      <c r="R138" s="38">
        <f t="shared" si="20"/>
        <v>15.565499999999998</v>
      </c>
      <c r="S138" s="38">
        <f t="shared" si="21"/>
        <v>1.7295</v>
      </c>
      <c r="T138" s="39">
        <f t="shared" si="22"/>
        <v>2307.8637500000004</v>
      </c>
    </row>
    <row r="139" spans="1:20" x14ac:dyDescent="0.2">
      <c r="A139" s="1"/>
      <c r="B139" s="29">
        <v>124</v>
      </c>
      <c r="C139" s="30" t="s">
        <v>80</v>
      </c>
      <c r="D139" s="31">
        <v>100143.09</v>
      </c>
      <c r="E139" s="32">
        <v>104609.47</v>
      </c>
      <c r="F139" s="33">
        <v>813</v>
      </c>
      <c r="G139" s="34">
        <v>2261</v>
      </c>
      <c r="H139" s="35" t="s">
        <v>30</v>
      </c>
      <c r="I139" s="36">
        <f t="shared" si="25"/>
        <v>2273.23</v>
      </c>
      <c r="J139" s="40">
        <v>55.19</v>
      </c>
      <c r="K139" s="38">
        <f t="shared" si="13"/>
        <v>227.32300000000001</v>
      </c>
      <c r="L139" s="38">
        <f t="shared" si="14"/>
        <v>68.196899999999999</v>
      </c>
      <c r="M139" s="38">
        <f t="shared" si="15"/>
        <v>136.3938</v>
      </c>
      <c r="N139" s="38">
        <f t="shared" si="16"/>
        <v>45.464600000000004</v>
      </c>
      <c r="O139" s="38">
        <f t="shared" si="17"/>
        <v>45.464600000000004</v>
      </c>
      <c r="P139" s="38">
        <f t="shared" si="18"/>
        <v>28.415375000000001</v>
      </c>
      <c r="Q139" s="38">
        <f t="shared" si="19"/>
        <v>113.6615</v>
      </c>
      <c r="R139" s="38">
        <f t="shared" si="20"/>
        <v>20.459069999999997</v>
      </c>
      <c r="S139" s="38">
        <f t="shared" si="21"/>
        <v>2.2732299999999999</v>
      </c>
      <c r="T139" s="39">
        <f t="shared" si="22"/>
        <v>3016.0720749999991</v>
      </c>
    </row>
    <row r="140" spans="1:20" x14ac:dyDescent="0.2">
      <c r="A140" s="1"/>
      <c r="B140" s="29">
        <v>125</v>
      </c>
      <c r="C140" s="30" t="s">
        <v>81</v>
      </c>
      <c r="D140" s="31">
        <v>150214.64000000001</v>
      </c>
      <c r="E140" s="32">
        <v>156914.21</v>
      </c>
      <c r="F140" s="33">
        <v>815</v>
      </c>
      <c r="G140" s="34">
        <v>2263</v>
      </c>
      <c r="H140" s="35" t="s">
        <v>30</v>
      </c>
      <c r="I140" s="36">
        <f t="shared" si="25"/>
        <v>3408.91</v>
      </c>
      <c r="J140" s="40">
        <v>55.19</v>
      </c>
      <c r="K140" s="38">
        <f t="shared" si="13"/>
        <v>340.89100000000002</v>
      </c>
      <c r="L140" s="38">
        <f t="shared" si="14"/>
        <v>102.26729999999999</v>
      </c>
      <c r="M140" s="38">
        <f t="shared" si="15"/>
        <v>204.53459999999998</v>
      </c>
      <c r="N140" s="38">
        <f t="shared" si="16"/>
        <v>68.178200000000004</v>
      </c>
      <c r="O140" s="38">
        <f t="shared" si="17"/>
        <v>68.178200000000004</v>
      </c>
      <c r="P140" s="38">
        <f t="shared" si="18"/>
        <v>42.611375000000002</v>
      </c>
      <c r="Q140" s="38">
        <f t="shared" si="19"/>
        <v>170.44550000000001</v>
      </c>
      <c r="R140" s="38">
        <f t="shared" si="20"/>
        <v>30.680189999999996</v>
      </c>
      <c r="S140" s="38">
        <f t="shared" si="21"/>
        <v>3.4089100000000001</v>
      </c>
      <c r="T140" s="39">
        <f t="shared" si="22"/>
        <v>4495.2952750000013</v>
      </c>
    </row>
    <row r="141" spans="1:20" ht="31.5" x14ac:dyDescent="0.2">
      <c r="A141" s="1"/>
      <c r="B141" s="29">
        <v>126</v>
      </c>
      <c r="C141" s="45" t="s">
        <v>82</v>
      </c>
      <c r="D141" s="31">
        <v>165589.35</v>
      </c>
      <c r="E141" s="32">
        <v>165589.35</v>
      </c>
      <c r="F141" s="34">
        <v>814</v>
      </c>
      <c r="G141" s="34">
        <v>2264</v>
      </c>
      <c r="H141" s="35" t="s">
        <v>30</v>
      </c>
      <c r="I141" s="36">
        <f t="shared" si="25"/>
        <v>4166.03</v>
      </c>
      <c r="J141" s="40">
        <v>55.19</v>
      </c>
      <c r="K141" s="38">
        <f t="shared" si="13"/>
        <v>416.60300000000001</v>
      </c>
      <c r="L141" s="38">
        <f t="shared" si="14"/>
        <v>124.98089999999999</v>
      </c>
      <c r="M141" s="38">
        <f t="shared" si="15"/>
        <v>249.96179999999998</v>
      </c>
      <c r="N141" s="38">
        <f t="shared" si="16"/>
        <v>83.320599999999999</v>
      </c>
      <c r="O141" s="38">
        <f t="shared" si="17"/>
        <v>83.320599999999999</v>
      </c>
      <c r="P141" s="38">
        <f t="shared" si="18"/>
        <v>52.075375000000001</v>
      </c>
      <c r="Q141" s="38">
        <f t="shared" si="19"/>
        <v>208.3015</v>
      </c>
      <c r="R141" s="38">
        <f t="shared" si="20"/>
        <v>37.494269999999993</v>
      </c>
      <c r="S141" s="38">
        <f t="shared" si="21"/>
        <v>4.1660300000000001</v>
      </c>
      <c r="T141" s="39">
        <f t="shared" si="22"/>
        <v>5481.4440749999994</v>
      </c>
    </row>
    <row r="142" spans="1:20" x14ac:dyDescent="0.2">
      <c r="A142" s="1"/>
      <c r="B142" s="29">
        <v>127</v>
      </c>
      <c r="C142" s="30" t="s">
        <v>83</v>
      </c>
      <c r="D142" s="31">
        <v>250357.73</v>
      </c>
      <c r="E142" s="32">
        <v>261523.68</v>
      </c>
      <c r="F142" s="33">
        <v>817</v>
      </c>
      <c r="G142" s="34">
        <v>2265</v>
      </c>
      <c r="H142" s="35" t="s">
        <v>30</v>
      </c>
      <c r="I142" s="36">
        <f t="shared" si="25"/>
        <v>4166.03</v>
      </c>
      <c r="J142" s="40">
        <v>110.35</v>
      </c>
      <c r="K142" s="38">
        <f t="shared" si="13"/>
        <v>416.60300000000001</v>
      </c>
      <c r="L142" s="38">
        <f t="shared" si="14"/>
        <v>124.98089999999999</v>
      </c>
      <c r="M142" s="38">
        <f t="shared" si="15"/>
        <v>249.96179999999998</v>
      </c>
      <c r="N142" s="38">
        <f t="shared" si="16"/>
        <v>83.320599999999999</v>
      </c>
      <c r="O142" s="38">
        <f t="shared" si="17"/>
        <v>83.320599999999999</v>
      </c>
      <c r="P142" s="38">
        <f t="shared" si="18"/>
        <v>52.075375000000001</v>
      </c>
      <c r="Q142" s="38">
        <f t="shared" si="19"/>
        <v>208.3015</v>
      </c>
      <c r="R142" s="38">
        <f t="shared" si="20"/>
        <v>37.494269999999993</v>
      </c>
      <c r="S142" s="38">
        <f t="shared" si="21"/>
        <v>4.1660300000000001</v>
      </c>
      <c r="T142" s="39">
        <f t="shared" si="22"/>
        <v>5536.6040750000002</v>
      </c>
    </row>
    <row r="143" spans="1:20" ht="31.5" x14ac:dyDescent="0.2">
      <c r="A143" s="1"/>
      <c r="B143" s="29">
        <v>128</v>
      </c>
      <c r="C143" s="45" t="s">
        <v>84</v>
      </c>
      <c r="D143" s="31">
        <v>275982.21999999997</v>
      </c>
      <c r="E143" s="32">
        <v>275982.21999999997</v>
      </c>
      <c r="F143" s="34">
        <v>816</v>
      </c>
      <c r="G143" s="34">
        <v>2266</v>
      </c>
      <c r="H143" s="35" t="s">
        <v>30</v>
      </c>
      <c r="I143" s="36">
        <f t="shared" si="25"/>
        <v>4923.17</v>
      </c>
      <c r="J143" s="40">
        <v>110.35</v>
      </c>
      <c r="K143" s="38">
        <f t="shared" si="13"/>
        <v>492.31700000000001</v>
      </c>
      <c r="L143" s="38">
        <f t="shared" si="14"/>
        <v>147.6951</v>
      </c>
      <c r="M143" s="38">
        <f t="shared" si="15"/>
        <v>295.39019999999999</v>
      </c>
      <c r="N143" s="38">
        <f t="shared" si="16"/>
        <v>98.463400000000007</v>
      </c>
      <c r="O143" s="38">
        <f t="shared" si="17"/>
        <v>98.463400000000007</v>
      </c>
      <c r="P143" s="38">
        <f t="shared" si="18"/>
        <v>61.539625000000001</v>
      </c>
      <c r="Q143" s="38">
        <f t="shared" si="19"/>
        <v>246.1585</v>
      </c>
      <c r="R143" s="38">
        <f t="shared" si="20"/>
        <v>44.308529999999998</v>
      </c>
      <c r="S143" s="38">
        <f t="shared" si="21"/>
        <v>4.9231699999999998</v>
      </c>
      <c r="T143" s="39">
        <f t="shared" si="22"/>
        <v>6522.7789250000005</v>
      </c>
    </row>
    <row r="144" spans="1:20" x14ac:dyDescent="0.2">
      <c r="A144" s="1"/>
      <c r="B144" s="29">
        <v>129</v>
      </c>
      <c r="C144" s="30" t="s">
        <v>85</v>
      </c>
      <c r="D144" s="31">
        <v>375536.58</v>
      </c>
      <c r="E144" s="32">
        <v>392285.51</v>
      </c>
      <c r="F144" s="33">
        <v>818</v>
      </c>
      <c r="G144" s="34">
        <v>2267</v>
      </c>
      <c r="H144" s="35" t="s">
        <v>30</v>
      </c>
      <c r="I144" s="36">
        <f t="shared" si="25"/>
        <v>4923.17</v>
      </c>
      <c r="J144" s="40">
        <v>220.76</v>
      </c>
      <c r="K144" s="38">
        <f t="shared" ref="K144:K207" si="26">0.1*I144</f>
        <v>492.31700000000001</v>
      </c>
      <c r="L144" s="38">
        <f t="shared" ref="L144:L207" si="27">0.03*I144</f>
        <v>147.6951</v>
      </c>
      <c r="M144" s="38">
        <f t="shared" ref="M144:M207" si="28">0.06*I144</f>
        <v>295.39019999999999</v>
      </c>
      <c r="N144" s="38">
        <f t="shared" ref="N144:N207" si="29">0.02*I144</f>
        <v>98.463400000000007</v>
      </c>
      <c r="O144" s="38">
        <f t="shared" ref="O144:O207" si="30">0.02*I144</f>
        <v>98.463400000000007</v>
      </c>
      <c r="P144" s="38">
        <f t="shared" ref="P144:P207" si="31">0.0125*I144</f>
        <v>61.539625000000001</v>
      </c>
      <c r="Q144" s="38">
        <f t="shared" ref="Q144:Q207" si="32">0.05*I144</f>
        <v>246.1585</v>
      </c>
      <c r="R144" s="38">
        <f t="shared" ref="R144:R207" si="33">0.009*I144</f>
        <v>44.308529999999998</v>
      </c>
      <c r="S144" s="38">
        <f t="shared" ref="S144:S207" si="34">0.001*I144</f>
        <v>4.9231699999999998</v>
      </c>
      <c r="T144" s="39">
        <f t="shared" ref="T144:T207" si="35">SUM(I144:S144)</f>
        <v>6633.1889250000004</v>
      </c>
    </row>
    <row r="145" spans="1:20" x14ac:dyDescent="0.2">
      <c r="A145" s="1"/>
      <c r="B145" s="29">
        <v>130</v>
      </c>
      <c r="C145" s="30" t="s">
        <v>86</v>
      </c>
      <c r="D145" s="31">
        <v>500715.44</v>
      </c>
      <c r="E145" s="32">
        <v>523047.35</v>
      </c>
      <c r="F145" s="33">
        <v>820</v>
      </c>
      <c r="G145" s="34">
        <v>2268</v>
      </c>
      <c r="H145" s="35" t="s">
        <v>30</v>
      </c>
      <c r="I145" s="36">
        <f t="shared" si="25"/>
        <v>5680.28</v>
      </c>
      <c r="J145" s="40">
        <v>220.76</v>
      </c>
      <c r="K145" s="38">
        <f t="shared" si="26"/>
        <v>568.02800000000002</v>
      </c>
      <c r="L145" s="38">
        <f t="shared" si="27"/>
        <v>170.40839999999997</v>
      </c>
      <c r="M145" s="38">
        <f t="shared" si="28"/>
        <v>340.81679999999994</v>
      </c>
      <c r="N145" s="38">
        <f t="shared" si="29"/>
        <v>113.6056</v>
      </c>
      <c r="O145" s="38">
        <f t="shared" si="30"/>
        <v>113.6056</v>
      </c>
      <c r="P145" s="38">
        <f t="shared" si="31"/>
        <v>71.003500000000003</v>
      </c>
      <c r="Q145" s="38">
        <f t="shared" si="32"/>
        <v>284.01400000000001</v>
      </c>
      <c r="R145" s="38">
        <f t="shared" si="33"/>
        <v>51.122519999999994</v>
      </c>
      <c r="S145" s="38">
        <f t="shared" si="34"/>
        <v>5.6802799999999998</v>
      </c>
      <c r="T145" s="39">
        <f t="shared" si="35"/>
        <v>7619.3246999999992</v>
      </c>
    </row>
    <row r="146" spans="1:20" ht="31.5" x14ac:dyDescent="0.2">
      <c r="A146" s="1"/>
      <c r="B146" s="29">
        <v>131</v>
      </c>
      <c r="C146" s="45" t="s">
        <v>87</v>
      </c>
      <c r="D146" s="31">
        <v>551964.53</v>
      </c>
      <c r="E146" s="32">
        <v>551964.53</v>
      </c>
      <c r="F146" s="34">
        <v>0</v>
      </c>
      <c r="G146" s="34">
        <v>2269</v>
      </c>
      <c r="H146" s="35" t="s">
        <v>30</v>
      </c>
      <c r="I146" s="36">
        <f t="shared" si="25"/>
        <v>6062.56</v>
      </c>
      <c r="J146" s="40">
        <v>220.76</v>
      </c>
      <c r="K146" s="38">
        <f t="shared" si="26"/>
        <v>606.25600000000009</v>
      </c>
      <c r="L146" s="38">
        <f t="shared" si="27"/>
        <v>181.8768</v>
      </c>
      <c r="M146" s="38">
        <f t="shared" si="28"/>
        <v>363.75360000000001</v>
      </c>
      <c r="N146" s="38">
        <f t="shared" si="29"/>
        <v>121.25120000000001</v>
      </c>
      <c r="O146" s="38">
        <f t="shared" si="30"/>
        <v>121.25120000000001</v>
      </c>
      <c r="P146" s="38">
        <f t="shared" si="31"/>
        <v>75.782000000000011</v>
      </c>
      <c r="Q146" s="38">
        <f t="shared" si="32"/>
        <v>303.12800000000004</v>
      </c>
      <c r="R146" s="38">
        <f t="shared" si="33"/>
        <v>54.563040000000001</v>
      </c>
      <c r="S146" s="38">
        <f t="shared" si="34"/>
        <v>6.0625600000000004</v>
      </c>
      <c r="T146" s="39">
        <f t="shared" si="35"/>
        <v>8117.2444000000005</v>
      </c>
    </row>
    <row r="147" spans="1:20" ht="31.5" x14ac:dyDescent="0.2">
      <c r="A147" s="1"/>
      <c r="B147" s="29">
        <v>132</v>
      </c>
      <c r="C147" s="45" t="s">
        <v>88</v>
      </c>
      <c r="D147" s="31">
        <v>1103929.1399999999</v>
      </c>
      <c r="E147" s="32">
        <v>1103929.1399999999</v>
      </c>
      <c r="F147" s="34">
        <v>819</v>
      </c>
      <c r="G147" s="34">
        <v>2270</v>
      </c>
      <c r="H147" s="35" t="s">
        <v>30</v>
      </c>
      <c r="I147" s="36">
        <f t="shared" si="25"/>
        <v>6062.56</v>
      </c>
      <c r="J147" s="40">
        <v>331.22</v>
      </c>
      <c r="K147" s="38">
        <f t="shared" si="26"/>
        <v>606.25600000000009</v>
      </c>
      <c r="L147" s="38">
        <f t="shared" si="27"/>
        <v>181.8768</v>
      </c>
      <c r="M147" s="38">
        <f t="shared" si="28"/>
        <v>363.75360000000001</v>
      </c>
      <c r="N147" s="38">
        <f t="shared" si="29"/>
        <v>121.25120000000001</v>
      </c>
      <c r="O147" s="38">
        <f t="shared" si="30"/>
        <v>121.25120000000001</v>
      </c>
      <c r="P147" s="38">
        <f t="shared" si="31"/>
        <v>75.782000000000011</v>
      </c>
      <c r="Q147" s="38">
        <f t="shared" si="32"/>
        <v>303.12800000000004</v>
      </c>
      <c r="R147" s="38">
        <f t="shared" si="33"/>
        <v>54.563040000000001</v>
      </c>
      <c r="S147" s="38">
        <f t="shared" si="34"/>
        <v>6.0625600000000004</v>
      </c>
      <c r="T147" s="39">
        <f t="shared" si="35"/>
        <v>8227.7044000000005</v>
      </c>
    </row>
    <row r="148" spans="1:20" ht="31.5" x14ac:dyDescent="0.2">
      <c r="A148" s="1"/>
      <c r="B148" s="29">
        <v>133</v>
      </c>
      <c r="C148" s="45" t="s">
        <v>89</v>
      </c>
      <c r="D148" s="31">
        <v>1103929.1399999999</v>
      </c>
      <c r="E148" s="32">
        <v>1103929.1399999999</v>
      </c>
      <c r="F148" s="34">
        <v>821</v>
      </c>
      <c r="G148" s="34">
        <v>2271</v>
      </c>
      <c r="H148" s="35" t="s">
        <v>30</v>
      </c>
      <c r="I148" s="36">
        <f t="shared" si="25"/>
        <v>6062.56</v>
      </c>
      <c r="J148" s="40">
        <v>551.91</v>
      </c>
      <c r="K148" s="38">
        <f t="shared" si="26"/>
        <v>606.25600000000009</v>
      </c>
      <c r="L148" s="38">
        <f t="shared" si="27"/>
        <v>181.8768</v>
      </c>
      <c r="M148" s="38">
        <f t="shared" si="28"/>
        <v>363.75360000000001</v>
      </c>
      <c r="N148" s="38">
        <f t="shared" si="29"/>
        <v>121.25120000000001</v>
      </c>
      <c r="O148" s="38">
        <f t="shared" si="30"/>
        <v>121.25120000000001</v>
      </c>
      <c r="P148" s="38">
        <f t="shared" si="31"/>
        <v>75.782000000000011</v>
      </c>
      <c r="Q148" s="38">
        <f t="shared" si="32"/>
        <v>303.12800000000004</v>
      </c>
      <c r="R148" s="38">
        <f t="shared" si="33"/>
        <v>54.563040000000001</v>
      </c>
      <c r="S148" s="38">
        <f t="shared" si="34"/>
        <v>6.0625600000000004</v>
      </c>
      <c r="T148" s="39">
        <f t="shared" si="35"/>
        <v>8448.3943999999992</v>
      </c>
    </row>
    <row r="149" spans="1:20" x14ac:dyDescent="0.2">
      <c r="A149" s="1"/>
      <c r="B149" s="29">
        <v>134</v>
      </c>
      <c r="C149" s="30" t="s">
        <v>90</v>
      </c>
      <c r="D149" s="31">
        <v>625.89</v>
      </c>
      <c r="E149" s="32">
        <v>653.79999999999995</v>
      </c>
      <c r="F149" s="33">
        <v>839</v>
      </c>
      <c r="G149" s="34">
        <v>2272</v>
      </c>
      <c r="H149" s="35" t="s">
        <v>30</v>
      </c>
      <c r="I149" s="36">
        <f t="shared" ref="I149:I168" si="36">I16*0.5</f>
        <v>55.674999999999997</v>
      </c>
      <c r="J149" s="40">
        <v>55.19</v>
      </c>
      <c r="K149" s="38">
        <f t="shared" si="26"/>
        <v>5.5674999999999999</v>
      </c>
      <c r="L149" s="38">
        <f t="shared" si="27"/>
        <v>1.6702499999999998</v>
      </c>
      <c r="M149" s="38">
        <f t="shared" si="28"/>
        <v>3.3404999999999996</v>
      </c>
      <c r="N149" s="38">
        <f t="shared" si="29"/>
        <v>1.1134999999999999</v>
      </c>
      <c r="O149" s="38">
        <f t="shared" si="30"/>
        <v>1.1134999999999999</v>
      </c>
      <c r="P149" s="38">
        <f t="shared" si="31"/>
        <v>0.69593749999999999</v>
      </c>
      <c r="Q149" s="38">
        <f t="shared" si="32"/>
        <v>2.7837499999999999</v>
      </c>
      <c r="R149" s="38">
        <f t="shared" si="33"/>
        <v>0.50107499999999994</v>
      </c>
      <c r="S149" s="38">
        <f t="shared" si="34"/>
        <v>5.5674999999999995E-2</v>
      </c>
      <c r="T149" s="39">
        <f t="shared" si="35"/>
        <v>127.70668749999999</v>
      </c>
    </row>
    <row r="150" spans="1:20" x14ac:dyDescent="0.2">
      <c r="A150" s="1"/>
      <c r="B150" s="29">
        <v>135</v>
      </c>
      <c r="C150" s="30" t="s">
        <v>91</v>
      </c>
      <c r="D150" s="31">
        <v>1251.79</v>
      </c>
      <c r="E150" s="32">
        <v>1307.6199999999999</v>
      </c>
      <c r="F150" s="33">
        <v>840</v>
      </c>
      <c r="G150" s="34">
        <v>2273</v>
      </c>
      <c r="H150" s="35" t="s">
        <v>30</v>
      </c>
      <c r="I150" s="36">
        <f t="shared" si="36"/>
        <v>84.44</v>
      </c>
      <c r="J150" s="40">
        <v>55.19</v>
      </c>
      <c r="K150" s="38">
        <f t="shared" si="26"/>
        <v>8.4440000000000008</v>
      </c>
      <c r="L150" s="38">
        <f t="shared" si="27"/>
        <v>2.5331999999999999</v>
      </c>
      <c r="M150" s="38">
        <f t="shared" si="28"/>
        <v>5.0663999999999998</v>
      </c>
      <c r="N150" s="38">
        <f t="shared" si="29"/>
        <v>1.6888000000000001</v>
      </c>
      <c r="O150" s="38">
        <f t="shared" si="30"/>
        <v>1.6888000000000001</v>
      </c>
      <c r="P150" s="38">
        <f t="shared" si="31"/>
        <v>1.0555000000000001</v>
      </c>
      <c r="Q150" s="38">
        <f t="shared" si="32"/>
        <v>4.2220000000000004</v>
      </c>
      <c r="R150" s="38">
        <f t="shared" si="33"/>
        <v>0.75995999999999997</v>
      </c>
      <c r="S150" s="38">
        <f t="shared" si="34"/>
        <v>8.4440000000000001E-2</v>
      </c>
      <c r="T150" s="39">
        <f t="shared" si="35"/>
        <v>165.17309999999995</v>
      </c>
    </row>
    <row r="151" spans="1:20" x14ac:dyDescent="0.2">
      <c r="A151" s="1"/>
      <c r="B151" s="29">
        <v>136</v>
      </c>
      <c r="C151" s="30" t="s">
        <v>92</v>
      </c>
      <c r="D151" s="31">
        <v>2503.58</v>
      </c>
      <c r="E151" s="32">
        <v>2615.2399999999998</v>
      </c>
      <c r="F151" s="33">
        <v>841</v>
      </c>
      <c r="G151" s="34">
        <v>2274</v>
      </c>
      <c r="H151" s="35" t="s">
        <v>30</v>
      </c>
      <c r="I151" s="36">
        <f t="shared" si="36"/>
        <v>114.13500000000001</v>
      </c>
      <c r="J151" s="40">
        <v>55.19</v>
      </c>
      <c r="K151" s="38">
        <f t="shared" si="26"/>
        <v>11.413500000000001</v>
      </c>
      <c r="L151" s="38">
        <f t="shared" si="27"/>
        <v>3.4240499999999998</v>
      </c>
      <c r="M151" s="38">
        <f t="shared" si="28"/>
        <v>6.8480999999999996</v>
      </c>
      <c r="N151" s="38">
        <f t="shared" si="29"/>
        <v>2.2827000000000002</v>
      </c>
      <c r="O151" s="38">
        <f t="shared" si="30"/>
        <v>2.2827000000000002</v>
      </c>
      <c r="P151" s="38">
        <f t="shared" si="31"/>
        <v>1.4266875000000001</v>
      </c>
      <c r="Q151" s="38">
        <f t="shared" si="32"/>
        <v>5.7067500000000004</v>
      </c>
      <c r="R151" s="38">
        <f t="shared" si="33"/>
        <v>1.027215</v>
      </c>
      <c r="S151" s="38">
        <f t="shared" si="34"/>
        <v>0.11413500000000001</v>
      </c>
      <c r="T151" s="39">
        <f t="shared" si="35"/>
        <v>203.85083750000001</v>
      </c>
    </row>
    <row r="152" spans="1:20" x14ac:dyDescent="0.2">
      <c r="A152" s="1"/>
      <c r="B152" s="29">
        <v>137</v>
      </c>
      <c r="C152" s="30" t="s">
        <v>93</v>
      </c>
      <c r="D152" s="31">
        <v>5007.1499999999996</v>
      </c>
      <c r="E152" s="32">
        <v>5230.47</v>
      </c>
      <c r="F152" s="33">
        <v>842</v>
      </c>
      <c r="G152" s="34">
        <v>2275</v>
      </c>
      <c r="H152" s="35" t="s">
        <v>30</v>
      </c>
      <c r="I152" s="36">
        <f t="shared" si="36"/>
        <v>159.58500000000001</v>
      </c>
      <c r="J152" s="40">
        <v>55.19</v>
      </c>
      <c r="K152" s="38">
        <f t="shared" si="26"/>
        <v>15.958500000000001</v>
      </c>
      <c r="L152" s="38">
        <f t="shared" si="27"/>
        <v>4.7875500000000004</v>
      </c>
      <c r="M152" s="38">
        <f t="shared" si="28"/>
        <v>9.5751000000000008</v>
      </c>
      <c r="N152" s="38">
        <f t="shared" si="29"/>
        <v>3.1917000000000004</v>
      </c>
      <c r="O152" s="38">
        <f t="shared" si="30"/>
        <v>3.1917000000000004</v>
      </c>
      <c r="P152" s="38">
        <f t="shared" si="31"/>
        <v>1.9948125000000001</v>
      </c>
      <c r="Q152" s="38">
        <f t="shared" si="32"/>
        <v>7.9792500000000004</v>
      </c>
      <c r="R152" s="38">
        <f t="shared" si="33"/>
        <v>1.4362649999999999</v>
      </c>
      <c r="S152" s="38">
        <f t="shared" si="34"/>
        <v>0.159585</v>
      </c>
      <c r="T152" s="39">
        <f t="shared" si="35"/>
        <v>263.04946249999995</v>
      </c>
    </row>
    <row r="153" spans="1:20" x14ac:dyDescent="0.2">
      <c r="A153" s="1"/>
      <c r="B153" s="29">
        <v>138</v>
      </c>
      <c r="C153" s="30" t="s">
        <v>94</v>
      </c>
      <c r="D153" s="31">
        <v>10014.299999999999</v>
      </c>
      <c r="E153" s="32">
        <v>10460.94</v>
      </c>
      <c r="F153" s="33">
        <v>843</v>
      </c>
      <c r="G153" s="34">
        <v>2276</v>
      </c>
      <c r="H153" s="35" t="s">
        <v>30</v>
      </c>
      <c r="I153" s="36">
        <f t="shared" si="36"/>
        <v>318.255</v>
      </c>
      <c r="J153" s="40">
        <v>55.19</v>
      </c>
      <c r="K153" s="38">
        <f t="shared" si="26"/>
        <v>31.825500000000002</v>
      </c>
      <c r="L153" s="38">
        <f t="shared" si="27"/>
        <v>9.5476499999999991</v>
      </c>
      <c r="M153" s="38">
        <f t="shared" si="28"/>
        <v>19.095299999999998</v>
      </c>
      <c r="N153" s="38">
        <f t="shared" si="29"/>
        <v>6.3651</v>
      </c>
      <c r="O153" s="38">
        <f t="shared" si="30"/>
        <v>6.3651</v>
      </c>
      <c r="P153" s="38">
        <f t="shared" si="31"/>
        <v>3.9781875000000002</v>
      </c>
      <c r="Q153" s="38">
        <f t="shared" si="32"/>
        <v>15.912750000000001</v>
      </c>
      <c r="R153" s="38">
        <f t="shared" si="33"/>
        <v>2.8642949999999998</v>
      </c>
      <c r="S153" s="38">
        <f t="shared" si="34"/>
        <v>0.31825500000000001</v>
      </c>
      <c r="T153" s="39">
        <f t="shared" si="35"/>
        <v>469.71713749999998</v>
      </c>
    </row>
    <row r="154" spans="1:20" x14ac:dyDescent="0.2">
      <c r="A154" s="1"/>
      <c r="B154" s="29">
        <v>139</v>
      </c>
      <c r="C154" s="30" t="s">
        <v>95</v>
      </c>
      <c r="D154" s="31">
        <v>15021.47</v>
      </c>
      <c r="E154" s="32">
        <v>15691.43</v>
      </c>
      <c r="F154" s="33">
        <v>844</v>
      </c>
      <c r="G154" s="34">
        <v>2277</v>
      </c>
      <c r="H154" s="35" t="s">
        <v>30</v>
      </c>
      <c r="I154" s="36">
        <f t="shared" si="36"/>
        <v>340.52</v>
      </c>
      <c r="J154" s="40">
        <v>55.19</v>
      </c>
      <c r="K154" s="38">
        <f t="shared" si="26"/>
        <v>34.052</v>
      </c>
      <c r="L154" s="38">
        <f t="shared" si="27"/>
        <v>10.215599999999998</v>
      </c>
      <c r="M154" s="38">
        <f t="shared" si="28"/>
        <v>20.431199999999997</v>
      </c>
      <c r="N154" s="38">
        <f t="shared" si="29"/>
        <v>6.8103999999999996</v>
      </c>
      <c r="O154" s="38">
        <f t="shared" si="30"/>
        <v>6.8103999999999996</v>
      </c>
      <c r="P154" s="38">
        <f t="shared" si="31"/>
        <v>4.2565</v>
      </c>
      <c r="Q154" s="38">
        <f t="shared" si="32"/>
        <v>17.026</v>
      </c>
      <c r="R154" s="38">
        <f t="shared" si="33"/>
        <v>3.0646799999999996</v>
      </c>
      <c r="S154" s="38">
        <f t="shared" si="34"/>
        <v>0.34051999999999999</v>
      </c>
      <c r="T154" s="39">
        <f t="shared" si="35"/>
        <v>498.71730000000008</v>
      </c>
    </row>
    <row r="155" spans="1:20" x14ac:dyDescent="0.2">
      <c r="A155" s="1"/>
      <c r="B155" s="29">
        <v>140</v>
      </c>
      <c r="C155" s="30" t="s">
        <v>96</v>
      </c>
      <c r="D155" s="31">
        <v>25035.77</v>
      </c>
      <c r="E155" s="32">
        <v>26152.37</v>
      </c>
      <c r="F155" s="33">
        <v>845</v>
      </c>
      <c r="G155" s="34">
        <v>2278</v>
      </c>
      <c r="H155" s="35" t="s">
        <v>30</v>
      </c>
      <c r="I155" s="36">
        <f t="shared" si="36"/>
        <v>431.45</v>
      </c>
      <c r="J155" s="40">
        <v>55.19</v>
      </c>
      <c r="K155" s="38">
        <f t="shared" si="26"/>
        <v>43.145000000000003</v>
      </c>
      <c r="L155" s="38">
        <f t="shared" si="27"/>
        <v>12.943499999999998</v>
      </c>
      <c r="M155" s="38">
        <f t="shared" si="28"/>
        <v>25.886999999999997</v>
      </c>
      <c r="N155" s="38">
        <f t="shared" si="29"/>
        <v>8.6289999999999996</v>
      </c>
      <c r="O155" s="38">
        <f t="shared" si="30"/>
        <v>8.6289999999999996</v>
      </c>
      <c r="P155" s="38">
        <f t="shared" si="31"/>
        <v>5.3931250000000004</v>
      </c>
      <c r="Q155" s="38">
        <f t="shared" si="32"/>
        <v>21.572500000000002</v>
      </c>
      <c r="R155" s="38">
        <f t="shared" si="33"/>
        <v>3.8830499999999994</v>
      </c>
      <c r="S155" s="38">
        <f t="shared" si="34"/>
        <v>0.43145</v>
      </c>
      <c r="T155" s="39">
        <f t="shared" si="35"/>
        <v>617.15362500000003</v>
      </c>
    </row>
    <row r="156" spans="1:20" x14ac:dyDescent="0.2">
      <c r="A156" s="1"/>
      <c r="B156" s="29">
        <v>141</v>
      </c>
      <c r="C156" s="30" t="s">
        <v>97</v>
      </c>
      <c r="D156" s="31">
        <v>37553.65</v>
      </c>
      <c r="E156" s="32">
        <v>39228.54</v>
      </c>
      <c r="F156" s="33">
        <v>846</v>
      </c>
      <c r="G156" s="34">
        <v>2279</v>
      </c>
      <c r="H156" s="35" t="s">
        <v>30</v>
      </c>
      <c r="I156" s="36">
        <f t="shared" si="36"/>
        <v>545.57500000000005</v>
      </c>
      <c r="J156" s="40">
        <v>55.19</v>
      </c>
      <c r="K156" s="38">
        <f t="shared" si="26"/>
        <v>54.557500000000005</v>
      </c>
      <c r="L156" s="38">
        <f t="shared" si="27"/>
        <v>16.367250000000002</v>
      </c>
      <c r="M156" s="38">
        <f t="shared" si="28"/>
        <v>32.734500000000004</v>
      </c>
      <c r="N156" s="38">
        <f t="shared" si="29"/>
        <v>10.911500000000002</v>
      </c>
      <c r="O156" s="38">
        <f t="shared" si="30"/>
        <v>10.911500000000002</v>
      </c>
      <c r="P156" s="38">
        <f t="shared" si="31"/>
        <v>6.8196875000000006</v>
      </c>
      <c r="Q156" s="38">
        <f t="shared" si="32"/>
        <v>27.278750000000002</v>
      </c>
      <c r="R156" s="38">
        <f t="shared" si="33"/>
        <v>4.9101749999999997</v>
      </c>
      <c r="S156" s="38">
        <f t="shared" si="34"/>
        <v>0.54557500000000003</v>
      </c>
      <c r="T156" s="39">
        <f t="shared" si="35"/>
        <v>765.80143750000013</v>
      </c>
    </row>
    <row r="157" spans="1:20" x14ac:dyDescent="0.2">
      <c r="A157" s="1"/>
      <c r="B157" s="29">
        <v>142</v>
      </c>
      <c r="C157" s="30" t="s">
        <v>98</v>
      </c>
      <c r="D157" s="31">
        <v>50071.55</v>
      </c>
      <c r="E157" s="32">
        <v>52304.74</v>
      </c>
      <c r="F157" s="33">
        <v>847</v>
      </c>
      <c r="G157" s="34">
        <v>2280</v>
      </c>
      <c r="H157" s="35" t="s">
        <v>30</v>
      </c>
      <c r="I157" s="36">
        <f t="shared" si="36"/>
        <v>728.36500000000001</v>
      </c>
      <c r="J157" s="40">
        <v>55.19</v>
      </c>
      <c r="K157" s="38">
        <f t="shared" si="26"/>
        <v>72.836500000000001</v>
      </c>
      <c r="L157" s="38">
        <f t="shared" si="27"/>
        <v>21.850950000000001</v>
      </c>
      <c r="M157" s="38">
        <f t="shared" si="28"/>
        <v>43.701900000000002</v>
      </c>
      <c r="N157" s="38">
        <f t="shared" si="29"/>
        <v>14.567300000000001</v>
      </c>
      <c r="O157" s="38">
        <f t="shared" si="30"/>
        <v>14.567300000000001</v>
      </c>
      <c r="P157" s="38">
        <f t="shared" si="31"/>
        <v>9.1045625000000001</v>
      </c>
      <c r="Q157" s="38">
        <f t="shared" si="32"/>
        <v>36.41825</v>
      </c>
      <c r="R157" s="38">
        <f t="shared" si="33"/>
        <v>6.5552849999999996</v>
      </c>
      <c r="S157" s="38">
        <f t="shared" si="34"/>
        <v>0.72836500000000004</v>
      </c>
      <c r="T157" s="39">
        <f t="shared" si="35"/>
        <v>1003.8854125000003</v>
      </c>
    </row>
    <row r="158" spans="1:20" x14ac:dyDescent="0.2">
      <c r="A158" s="1"/>
      <c r="B158" s="29">
        <v>143</v>
      </c>
      <c r="C158" s="30" t="s">
        <v>99</v>
      </c>
      <c r="D158" s="31">
        <v>62589.43</v>
      </c>
      <c r="E158" s="32">
        <v>65380.92</v>
      </c>
      <c r="F158" s="33">
        <v>848</v>
      </c>
      <c r="G158" s="34">
        <v>2281</v>
      </c>
      <c r="H158" s="35" t="s">
        <v>30</v>
      </c>
      <c r="I158" s="36">
        <f t="shared" si="36"/>
        <v>864.75</v>
      </c>
      <c r="J158" s="40">
        <v>55.19</v>
      </c>
      <c r="K158" s="38">
        <f t="shared" si="26"/>
        <v>86.475000000000009</v>
      </c>
      <c r="L158" s="38">
        <f t="shared" si="27"/>
        <v>25.942499999999999</v>
      </c>
      <c r="M158" s="38">
        <f t="shared" si="28"/>
        <v>51.884999999999998</v>
      </c>
      <c r="N158" s="38">
        <f t="shared" si="29"/>
        <v>17.295000000000002</v>
      </c>
      <c r="O158" s="38">
        <f t="shared" si="30"/>
        <v>17.295000000000002</v>
      </c>
      <c r="P158" s="38">
        <f t="shared" si="31"/>
        <v>10.809375000000001</v>
      </c>
      <c r="Q158" s="38">
        <f t="shared" si="32"/>
        <v>43.237500000000004</v>
      </c>
      <c r="R158" s="38">
        <f t="shared" si="33"/>
        <v>7.7827499999999992</v>
      </c>
      <c r="S158" s="38">
        <f t="shared" si="34"/>
        <v>0.86475000000000002</v>
      </c>
      <c r="T158" s="39">
        <f t="shared" si="35"/>
        <v>1181.5268750000002</v>
      </c>
    </row>
    <row r="159" spans="1:20" x14ac:dyDescent="0.2">
      <c r="A159" s="1"/>
      <c r="B159" s="29">
        <v>144</v>
      </c>
      <c r="C159" s="30" t="s">
        <v>100</v>
      </c>
      <c r="D159" s="31">
        <v>100143.09</v>
      </c>
      <c r="E159" s="32">
        <v>104609.47</v>
      </c>
      <c r="F159" s="33">
        <v>849</v>
      </c>
      <c r="G159" s="34">
        <v>2282</v>
      </c>
      <c r="H159" s="35" t="s">
        <v>30</v>
      </c>
      <c r="I159" s="36">
        <f t="shared" si="36"/>
        <v>1136.615</v>
      </c>
      <c r="J159" s="40">
        <v>55.19</v>
      </c>
      <c r="K159" s="38">
        <f t="shared" si="26"/>
        <v>113.6615</v>
      </c>
      <c r="L159" s="38">
        <f t="shared" si="27"/>
        <v>34.09845</v>
      </c>
      <c r="M159" s="38">
        <f t="shared" si="28"/>
        <v>68.196899999999999</v>
      </c>
      <c r="N159" s="38">
        <f t="shared" si="29"/>
        <v>22.732300000000002</v>
      </c>
      <c r="O159" s="38">
        <f t="shared" si="30"/>
        <v>22.732300000000002</v>
      </c>
      <c r="P159" s="38">
        <f t="shared" si="31"/>
        <v>14.2076875</v>
      </c>
      <c r="Q159" s="38">
        <f t="shared" si="32"/>
        <v>56.830750000000002</v>
      </c>
      <c r="R159" s="38">
        <f t="shared" si="33"/>
        <v>10.229534999999998</v>
      </c>
      <c r="S159" s="38">
        <f t="shared" si="34"/>
        <v>1.1366149999999999</v>
      </c>
      <c r="T159" s="39">
        <f t="shared" si="35"/>
        <v>1535.6310374999996</v>
      </c>
    </row>
    <row r="160" spans="1:20" x14ac:dyDescent="0.2">
      <c r="A160" s="1"/>
      <c r="B160" s="29">
        <v>145</v>
      </c>
      <c r="C160" s="30" t="s">
        <v>101</v>
      </c>
      <c r="D160" s="31">
        <v>150214.64000000001</v>
      </c>
      <c r="E160" s="32">
        <v>156914.21</v>
      </c>
      <c r="F160" s="33">
        <v>851</v>
      </c>
      <c r="G160" s="34">
        <v>2284</v>
      </c>
      <c r="H160" s="35" t="s">
        <v>30</v>
      </c>
      <c r="I160" s="36">
        <f t="shared" si="36"/>
        <v>1704.4549999999999</v>
      </c>
      <c r="J160" s="40">
        <v>55.19</v>
      </c>
      <c r="K160" s="38">
        <f t="shared" si="26"/>
        <v>170.44550000000001</v>
      </c>
      <c r="L160" s="38">
        <f t="shared" si="27"/>
        <v>51.133649999999996</v>
      </c>
      <c r="M160" s="38">
        <f t="shared" si="28"/>
        <v>102.26729999999999</v>
      </c>
      <c r="N160" s="38">
        <f t="shared" si="29"/>
        <v>34.089100000000002</v>
      </c>
      <c r="O160" s="38">
        <f t="shared" si="30"/>
        <v>34.089100000000002</v>
      </c>
      <c r="P160" s="38">
        <f t="shared" si="31"/>
        <v>21.305687500000001</v>
      </c>
      <c r="Q160" s="38">
        <f t="shared" si="32"/>
        <v>85.222750000000005</v>
      </c>
      <c r="R160" s="38">
        <f t="shared" si="33"/>
        <v>15.340094999999998</v>
      </c>
      <c r="S160" s="38">
        <f t="shared" si="34"/>
        <v>1.7044550000000001</v>
      </c>
      <c r="T160" s="39">
        <f t="shared" si="35"/>
        <v>2275.2426375000005</v>
      </c>
    </row>
    <row r="161" spans="1:20" ht="31.5" x14ac:dyDescent="0.2">
      <c r="A161" s="1"/>
      <c r="B161" s="29">
        <v>146</v>
      </c>
      <c r="C161" s="45" t="s">
        <v>102</v>
      </c>
      <c r="D161" s="31">
        <v>165589.35</v>
      </c>
      <c r="E161" s="32">
        <v>165589.35</v>
      </c>
      <c r="F161" s="34">
        <v>850</v>
      </c>
      <c r="G161" s="34">
        <v>2285</v>
      </c>
      <c r="H161" s="35" t="s">
        <v>30</v>
      </c>
      <c r="I161" s="36">
        <f t="shared" si="36"/>
        <v>2083.0149999999999</v>
      </c>
      <c r="J161" s="40">
        <v>55.19</v>
      </c>
      <c r="K161" s="38">
        <f t="shared" si="26"/>
        <v>208.3015</v>
      </c>
      <c r="L161" s="38">
        <f t="shared" si="27"/>
        <v>62.490449999999996</v>
      </c>
      <c r="M161" s="38">
        <f t="shared" si="28"/>
        <v>124.98089999999999</v>
      </c>
      <c r="N161" s="38">
        <f t="shared" si="29"/>
        <v>41.660299999999999</v>
      </c>
      <c r="O161" s="38">
        <f t="shared" si="30"/>
        <v>41.660299999999999</v>
      </c>
      <c r="P161" s="38">
        <f t="shared" si="31"/>
        <v>26.037687500000001</v>
      </c>
      <c r="Q161" s="38">
        <f t="shared" si="32"/>
        <v>104.15075</v>
      </c>
      <c r="R161" s="38">
        <f t="shared" si="33"/>
        <v>18.747134999999997</v>
      </c>
      <c r="S161" s="38">
        <f t="shared" si="34"/>
        <v>2.0830150000000001</v>
      </c>
      <c r="T161" s="39">
        <f t="shared" si="35"/>
        <v>2768.3170375</v>
      </c>
    </row>
    <row r="162" spans="1:20" x14ac:dyDescent="0.2">
      <c r="A162" s="1"/>
      <c r="B162" s="29">
        <v>147</v>
      </c>
      <c r="C162" s="30" t="s">
        <v>103</v>
      </c>
      <c r="D162" s="31">
        <v>250357.73</v>
      </c>
      <c r="E162" s="32">
        <v>261523.68</v>
      </c>
      <c r="F162" s="33">
        <v>853</v>
      </c>
      <c r="G162" s="34">
        <v>2286</v>
      </c>
      <c r="H162" s="35" t="s">
        <v>30</v>
      </c>
      <c r="I162" s="36">
        <f t="shared" si="36"/>
        <v>2083.0149999999999</v>
      </c>
      <c r="J162" s="40">
        <v>110.35</v>
      </c>
      <c r="K162" s="38">
        <f t="shared" si="26"/>
        <v>208.3015</v>
      </c>
      <c r="L162" s="38">
        <f t="shared" si="27"/>
        <v>62.490449999999996</v>
      </c>
      <c r="M162" s="38">
        <f t="shared" si="28"/>
        <v>124.98089999999999</v>
      </c>
      <c r="N162" s="38">
        <f t="shared" si="29"/>
        <v>41.660299999999999</v>
      </c>
      <c r="O162" s="38">
        <f t="shared" si="30"/>
        <v>41.660299999999999</v>
      </c>
      <c r="P162" s="38">
        <f t="shared" si="31"/>
        <v>26.037687500000001</v>
      </c>
      <c r="Q162" s="38">
        <f t="shared" si="32"/>
        <v>104.15075</v>
      </c>
      <c r="R162" s="38">
        <f t="shared" si="33"/>
        <v>18.747134999999997</v>
      </c>
      <c r="S162" s="38">
        <f t="shared" si="34"/>
        <v>2.0830150000000001</v>
      </c>
      <c r="T162" s="39">
        <f t="shared" si="35"/>
        <v>2823.4770374999998</v>
      </c>
    </row>
    <row r="163" spans="1:20" ht="31.5" x14ac:dyDescent="0.2">
      <c r="A163" s="1"/>
      <c r="B163" s="29">
        <v>148</v>
      </c>
      <c r="C163" s="45" t="s">
        <v>104</v>
      </c>
      <c r="D163" s="31">
        <v>275982.21999999997</v>
      </c>
      <c r="E163" s="32">
        <v>275982.21999999997</v>
      </c>
      <c r="F163" s="34">
        <v>852</v>
      </c>
      <c r="G163" s="34">
        <v>2287</v>
      </c>
      <c r="H163" s="35" t="s">
        <v>30</v>
      </c>
      <c r="I163" s="36">
        <f t="shared" si="36"/>
        <v>2461.585</v>
      </c>
      <c r="J163" s="40">
        <v>110.35</v>
      </c>
      <c r="K163" s="38">
        <f t="shared" si="26"/>
        <v>246.1585</v>
      </c>
      <c r="L163" s="38">
        <f t="shared" si="27"/>
        <v>73.847549999999998</v>
      </c>
      <c r="M163" s="38">
        <f t="shared" si="28"/>
        <v>147.6951</v>
      </c>
      <c r="N163" s="38">
        <f t="shared" si="29"/>
        <v>49.231700000000004</v>
      </c>
      <c r="O163" s="38">
        <f t="shared" si="30"/>
        <v>49.231700000000004</v>
      </c>
      <c r="P163" s="38">
        <f t="shared" si="31"/>
        <v>30.7698125</v>
      </c>
      <c r="Q163" s="38">
        <f t="shared" si="32"/>
        <v>123.07925</v>
      </c>
      <c r="R163" s="38">
        <f t="shared" si="33"/>
        <v>22.154264999999999</v>
      </c>
      <c r="S163" s="38">
        <f t="shared" si="34"/>
        <v>2.4615849999999999</v>
      </c>
      <c r="T163" s="39">
        <f t="shared" si="35"/>
        <v>3316.5644624999995</v>
      </c>
    </row>
    <row r="164" spans="1:20" x14ac:dyDescent="0.2">
      <c r="A164" s="1"/>
      <c r="B164" s="29">
        <v>149</v>
      </c>
      <c r="C164" s="30" t="s">
        <v>105</v>
      </c>
      <c r="D164" s="31">
        <v>375536.58</v>
      </c>
      <c r="E164" s="32">
        <v>392285.51</v>
      </c>
      <c r="F164" s="33">
        <v>854</v>
      </c>
      <c r="G164" s="34">
        <v>2288</v>
      </c>
      <c r="H164" s="35" t="s">
        <v>30</v>
      </c>
      <c r="I164" s="36">
        <f t="shared" si="36"/>
        <v>2461.585</v>
      </c>
      <c r="J164" s="40">
        <v>220.76</v>
      </c>
      <c r="K164" s="38">
        <f t="shared" si="26"/>
        <v>246.1585</v>
      </c>
      <c r="L164" s="38">
        <f t="shared" si="27"/>
        <v>73.847549999999998</v>
      </c>
      <c r="M164" s="38">
        <f t="shared" si="28"/>
        <v>147.6951</v>
      </c>
      <c r="N164" s="38">
        <f t="shared" si="29"/>
        <v>49.231700000000004</v>
      </c>
      <c r="O164" s="38">
        <f t="shared" si="30"/>
        <v>49.231700000000004</v>
      </c>
      <c r="P164" s="38">
        <f t="shared" si="31"/>
        <v>30.7698125</v>
      </c>
      <c r="Q164" s="38">
        <f t="shared" si="32"/>
        <v>123.07925</v>
      </c>
      <c r="R164" s="38">
        <f t="shared" si="33"/>
        <v>22.154264999999999</v>
      </c>
      <c r="S164" s="38">
        <f t="shared" si="34"/>
        <v>2.4615849999999999</v>
      </c>
      <c r="T164" s="39">
        <f t="shared" si="35"/>
        <v>3426.9744625000003</v>
      </c>
    </row>
    <row r="165" spans="1:20" x14ac:dyDescent="0.2">
      <c r="A165" s="1"/>
      <c r="B165" s="29">
        <v>150</v>
      </c>
      <c r="C165" s="30" t="s">
        <v>106</v>
      </c>
      <c r="D165" s="31">
        <v>500715.44</v>
      </c>
      <c r="E165" s="32">
        <v>523047.35</v>
      </c>
      <c r="F165" s="33">
        <v>856</v>
      </c>
      <c r="G165" s="34">
        <v>2289</v>
      </c>
      <c r="H165" s="35" t="s">
        <v>30</v>
      </c>
      <c r="I165" s="36">
        <f t="shared" si="36"/>
        <v>2840.14</v>
      </c>
      <c r="J165" s="40">
        <v>220.76</v>
      </c>
      <c r="K165" s="38">
        <f t="shared" si="26"/>
        <v>284.01400000000001</v>
      </c>
      <c r="L165" s="38">
        <f t="shared" si="27"/>
        <v>85.204199999999986</v>
      </c>
      <c r="M165" s="38">
        <f t="shared" si="28"/>
        <v>170.40839999999997</v>
      </c>
      <c r="N165" s="38">
        <f t="shared" si="29"/>
        <v>56.802799999999998</v>
      </c>
      <c r="O165" s="38">
        <f t="shared" si="30"/>
        <v>56.802799999999998</v>
      </c>
      <c r="P165" s="38">
        <f t="shared" si="31"/>
        <v>35.501750000000001</v>
      </c>
      <c r="Q165" s="38">
        <f t="shared" si="32"/>
        <v>142.00700000000001</v>
      </c>
      <c r="R165" s="38">
        <f t="shared" si="33"/>
        <v>25.561259999999997</v>
      </c>
      <c r="S165" s="38">
        <f t="shared" si="34"/>
        <v>2.8401399999999999</v>
      </c>
      <c r="T165" s="39">
        <f t="shared" si="35"/>
        <v>3920.0423499999993</v>
      </c>
    </row>
    <row r="166" spans="1:20" ht="31.5" x14ac:dyDescent="0.2">
      <c r="A166" s="1"/>
      <c r="B166" s="29">
        <v>151</v>
      </c>
      <c r="C166" s="45" t="s">
        <v>107</v>
      </c>
      <c r="D166" s="31">
        <v>551964.53</v>
      </c>
      <c r="E166" s="32">
        <v>551964.53</v>
      </c>
      <c r="F166" s="34">
        <v>0</v>
      </c>
      <c r="G166" s="34">
        <v>2290</v>
      </c>
      <c r="H166" s="35" t="s">
        <v>30</v>
      </c>
      <c r="I166" s="36">
        <f t="shared" si="36"/>
        <v>3031.28</v>
      </c>
      <c r="J166" s="40">
        <v>220.76</v>
      </c>
      <c r="K166" s="38">
        <f t="shared" si="26"/>
        <v>303.12800000000004</v>
      </c>
      <c r="L166" s="38">
        <f t="shared" si="27"/>
        <v>90.938400000000001</v>
      </c>
      <c r="M166" s="38">
        <f t="shared" si="28"/>
        <v>181.8768</v>
      </c>
      <c r="N166" s="38">
        <f t="shared" si="29"/>
        <v>60.625600000000006</v>
      </c>
      <c r="O166" s="38">
        <f t="shared" si="30"/>
        <v>60.625600000000006</v>
      </c>
      <c r="P166" s="38">
        <f t="shared" si="31"/>
        <v>37.891000000000005</v>
      </c>
      <c r="Q166" s="38">
        <f t="shared" si="32"/>
        <v>151.56400000000002</v>
      </c>
      <c r="R166" s="38">
        <f t="shared" si="33"/>
        <v>27.28152</v>
      </c>
      <c r="S166" s="38">
        <f t="shared" si="34"/>
        <v>3.0312800000000002</v>
      </c>
      <c r="T166" s="39">
        <f t="shared" si="35"/>
        <v>4169.0021999999999</v>
      </c>
    </row>
    <row r="167" spans="1:20" ht="31.5" x14ac:dyDescent="0.2">
      <c r="A167" s="1"/>
      <c r="B167" s="29">
        <v>152</v>
      </c>
      <c r="C167" s="45" t="s">
        <v>108</v>
      </c>
      <c r="D167" s="31">
        <v>1103929.1399999999</v>
      </c>
      <c r="E167" s="32">
        <v>1103929.1399999999</v>
      </c>
      <c r="F167" s="34">
        <v>855</v>
      </c>
      <c r="G167" s="34">
        <v>2291</v>
      </c>
      <c r="H167" s="35" t="s">
        <v>30</v>
      </c>
      <c r="I167" s="36">
        <f t="shared" si="36"/>
        <v>3031.28</v>
      </c>
      <c r="J167" s="40">
        <v>331.22</v>
      </c>
      <c r="K167" s="38">
        <f t="shared" si="26"/>
        <v>303.12800000000004</v>
      </c>
      <c r="L167" s="38">
        <f t="shared" si="27"/>
        <v>90.938400000000001</v>
      </c>
      <c r="M167" s="38">
        <f t="shared" si="28"/>
        <v>181.8768</v>
      </c>
      <c r="N167" s="38">
        <f t="shared" si="29"/>
        <v>60.625600000000006</v>
      </c>
      <c r="O167" s="38">
        <f t="shared" si="30"/>
        <v>60.625600000000006</v>
      </c>
      <c r="P167" s="38">
        <f t="shared" si="31"/>
        <v>37.891000000000005</v>
      </c>
      <c r="Q167" s="38">
        <f t="shared" si="32"/>
        <v>151.56400000000002</v>
      </c>
      <c r="R167" s="38">
        <f t="shared" si="33"/>
        <v>27.28152</v>
      </c>
      <c r="S167" s="38">
        <f t="shared" si="34"/>
        <v>3.0312800000000002</v>
      </c>
      <c r="T167" s="39">
        <f t="shared" si="35"/>
        <v>4279.4622000000008</v>
      </c>
    </row>
    <row r="168" spans="1:20" ht="31.5" x14ac:dyDescent="0.2">
      <c r="A168" s="1"/>
      <c r="B168" s="29">
        <v>153</v>
      </c>
      <c r="C168" s="45" t="s">
        <v>109</v>
      </c>
      <c r="D168" s="31">
        <v>1103929.1399999999</v>
      </c>
      <c r="E168" s="32">
        <v>1103929.1399999999</v>
      </c>
      <c r="F168" s="34">
        <v>857</v>
      </c>
      <c r="G168" s="34">
        <v>2292</v>
      </c>
      <c r="H168" s="35" t="s">
        <v>30</v>
      </c>
      <c r="I168" s="36">
        <f t="shared" si="36"/>
        <v>3031.28</v>
      </c>
      <c r="J168" s="40">
        <v>551.91</v>
      </c>
      <c r="K168" s="38">
        <f t="shared" si="26"/>
        <v>303.12800000000004</v>
      </c>
      <c r="L168" s="38">
        <f t="shared" si="27"/>
        <v>90.938400000000001</v>
      </c>
      <c r="M168" s="38">
        <f t="shared" si="28"/>
        <v>181.8768</v>
      </c>
      <c r="N168" s="38">
        <f t="shared" si="29"/>
        <v>60.625600000000006</v>
      </c>
      <c r="O168" s="38">
        <f t="shared" si="30"/>
        <v>60.625600000000006</v>
      </c>
      <c r="P168" s="38">
        <f t="shared" si="31"/>
        <v>37.891000000000005</v>
      </c>
      <c r="Q168" s="38">
        <f t="shared" si="32"/>
        <v>151.56400000000002</v>
      </c>
      <c r="R168" s="38">
        <f t="shared" si="33"/>
        <v>27.28152</v>
      </c>
      <c r="S168" s="38">
        <f t="shared" si="34"/>
        <v>3.0312800000000002</v>
      </c>
      <c r="T168" s="39">
        <f t="shared" si="35"/>
        <v>4500.1522000000014</v>
      </c>
    </row>
    <row r="169" spans="1:20" ht="25.5" x14ac:dyDescent="0.2">
      <c r="A169" s="1"/>
      <c r="B169" s="29">
        <v>154</v>
      </c>
      <c r="C169" s="30" t="s">
        <v>110</v>
      </c>
      <c r="D169" s="31">
        <v>625.89</v>
      </c>
      <c r="E169" s="32">
        <v>653.79999999999995</v>
      </c>
      <c r="F169" s="33">
        <v>1645</v>
      </c>
      <c r="G169" s="34">
        <v>2293</v>
      </c>
      <c r="H169" s="35" t="s">
        <v>30</v>
      </c>
      <c r="I169" s="36">
        <f t="shared" ref="I169:I188" si="37">I16*0.3</f>
        <v>33.404999999999994</v>
      </c>
      <c r="J169" s="40">
        <v>55.19</v>
      </c>
      <c r="K169" s="38">
        <f t="shared" si="26"/>
        <v>3.3404999999999996</v>
      </c>
      <c r="L169" s="38">
        <f t="shared" si="27"/>
        <v>1.0021499999999999</v>
      </c>
      <c r="M169" s="38">
        <f t="shared" si="28"/>
        <v>2.0042999999999997</v>
      </c>
      <c r="N169" s="38">
        <f t="shared" si="29"/>
        <v>0.66809999999999992</v>
      </c>
      <c r="O169" s="38">
        <f t="shared" si="30"/>
        <v>0.66809999999999992</v>
      </c>
      <c r="P169" s="38">
        <f t="shared" si="31"/>
        <v>0.41756249999999995</v>
      </c>
      <c r="Q169" s="38">
        <f t="shared" si="32"/>
        <v>1.6702499999999998</v>
      </c>
      <c r="R169" s="38">
        <f t="shared" si="33"/>
        <v>0.30064499999999994</v>
      </c>
      <c r="S169" s="38">
        <f t="shared" si="34"/>
        <v>3.3404999999999997E-2</v>
      </c>
      <c r="T169" s="39">
        <f t="shared" si="35"/>
        <v>98.7000125</v>
      </c>
    </row>
    <row r="170" spans="1:20" ht="25.5" x14ac:dyDescent="0.2">
      <c r="A170" s="1"/>
      <c r="B170" s="29">
        <v>155</v>
      </c>
      <c r="C170" s="30" t="s">
        <v>111</v>
      </c>
      <c r="D170" s="31">
        <v>1251.79</v>
      </c>
      <c r="E170" s="32">
        <v>1307.6199999999999</v>
      </c>
      <c r="F170" s="33">
        <v>1646</v>
      </c>
      <c r="G170" s="34">
        <v>2294</v>
      </c>
      <c r="H170" s="35" t="s">
        <v>30</v>
      </c>
      <c r="I170" s="36">
        <f t="shared" si="37"/>
        <v>50.663999999999994</v>
      </c>
      <c r="J170" s="40">
        <v>55.19</v>
      </c>
      <c r="K170" s="38">
        <f t="shared" si="26"/>
        <v>5.0663999999999998</v>
      </c>
      <c r="L170" s="38">
        <f t="shared" si="27"/>
        <v>1.5199199999999997</v>
      </c>
      <c r="M170" s="38">
        <f t="shared" si="28"/>
        <v>3.0398399999999994</v>
      </c>
      <c r="N170" s="38">
        <f t="shared" si="29"/>
        <v>1.01328</v>
      </c>
      <c r="O170" s="38">
        <f t="shared" si="30"/>
        <v>1.01328</v>
      </c>
      <c r="P170" s="38">
        <f t="shared" si="31"/>
        <v>0.63329999999999997</v>
      </c>
      <c r="Q170" s="38">
        <f t="shared" si="32"/>
        <v>2.5331999999999999</v>
      </c>
      <c r="R170" s="38">
        <f t="shared" si="33"/>
        <v>0.45597599999999994</v>
      </c>
      <c r="S170" s="38">
        <f t="shared" si="34"/>
        <v>5.0663999999999994E-2</v>
      </c>
      <c r="T170" s="39">
        <f t="shared" si="35"/>
        <v>121.17985999999998</v>
      </c>
    </row>
    <row r="171" spans="1:20" ht="25.5" x14ac:dyDescent="0.2">
      <c r="A171" s="1"/>
      <c r="B171" s="29">
        <v>156</v>
      </c>
      <c r="C171" s="30" t="s">
        <v>112</v>
      </c>
      <c r="D171" s="31">
        <v>2503.58</v>
      </c>
      <c r="E171" s="32">
        <v>2615.2399999999998</v>
      </c>
      <c r="F171" s="33">
        <v>1647</v>
      </c>
      <c r="G171" s="34">
        <v>2295</v>
      </c>
      <c r="H171" s="35" t="s">
        <v>30</v>
      </c>
      <c r="I171" s="36">
        <f t="shared" si="37"/>
        <v>68.480999999999995</v>
      </c>
      <c r="J171" s="40">
        <v>55.19</v>
      </c>
      <c r="K171" s="38">
        <f t="shared" si="26"/>
        <v>6.8480999999999996</v>
      </c>
      <c r="L171" s="38">
        <f t="shared" si="27"/>
        <v>2.05443</v>
      </c>
      <c r="M171" s="38">
        <f t="shared" si="28"/>
        <v>4.10886</v>
      </c>
      <c r="N171" s="38">
        <f t="shared" si="29"/>
        <v>1.3696199999999998</v>
      </c>
      <c r="O171" s="38">
        <f t="shared" si="30"/>
        <v>1.3696199999999998</v>
      </c>
      <c r="P171" s="38">
        <f t="shared" si="31"/>
        <v>0.85601249999999995</v>
      </c>
      <c r="Q171" s="38">
        <f t="shared" si="32"/>
        <v>3.4240499999999998</v>
      </c>
      <c r="R171" s="38">
        <f t="shared" si="33"/>
        <v>0.6163289999999999</v>
      </c>
      <c r="S171" s="38">
        <f t="shared" si="34"/>
        <v>6.8481E-2</v>
      </c>
      <c r="T171" s="39">
        <f t="shared" si="35"/>
        <v>144.38650249999995</v>
      </c>
    </row>
    <row r="172" spans="1:20" ht="25.5" x14ac:dyDescent="0.2">
      <c r="A172" s="1"/>
      <c r="B172" s="29">
        <v>157</v>
      </c>
      <c r="C172" s="30" t="s">
        <v>113</v>
      </c>
      <c r="D172" s="31">
        <v>5007.1499999999996</v>
      </c>
      <c r="E172" s="32">
        <v>5230.47</v>
      </c>
      <c r="F172" s="33">
        <v>1648</v>
      </c>
      <c r="G172" s="34">
        <v>2296</v>
      </c>
      <c r="H172" s="35" t="s">
        <v>30</v>
      </c>
      <c r="I172" s="36">
        <f t="shared" si="37"/>
        <v>95.751000000000005</v>
      </c>
      <c r="J172" s="40">
        <v>55.19</v>
      </c>
      <c r="K172" s="38">
        <f t="shared" si="26"/>
        <v>9.5751000000000008</v>
      </c>
      <c r="L172" s="38">
        <f t="shared" si="27"/>
        <v>2.8725300000000002</v>
      </c>
      <c r="M172" s="38">
        <f t="shared" si="28"/>
        <v>5.7450600000000005</v>
      </c>
      <c r="N172" s="38">
        <f t="shared" si="29"/>
        <v>1.9150200000000002</v>
      </c>
      <c r="O172" s="38">
        <f t="shared" si="30"/>
        <v>1.9150200000000002</v>
      </c>
      <c r="P172" s="38">
        <f t="shared" si="31"/>
        <v>1.1968875000000001</v>
      </c>
      <c r="Q172" s="38">
        <f t="shared" si="32"/>
        <v>4.7875500000000004</v>
      </c>
      <c r="R172" s="38">
        <f t="shared" si="33"/>
        <v>0.86175899999999994</v>
      </c>
      <c r="S172" s="38">
        <f t="shared" si="34"/>
        <v>9.5751000000000003E-2</v>
      </c>
      <c r="T172" s="39">
        <f t="shared" si="35"/>
        <v>179.90567750000002</v>
      </c>
    </row>
    <row r="173" spans="1:20" ht="25.5" x14ac:dyDescent="0.2">
      <c r="A173" s="1"/>
      <c r="B173" s="29">
        <v>158</v>
      </c>
      <c r="C173" s="30" t="s">
        <v>114</v>
      </c>
      <c r="D173" s="31">
        <v>10014.299999999999</v>
      </c>
      <c r="E173" s="32">
        <v>10460.94</v>
      </c>
      <c r="F173" s="33">
        <v>1649</v>
      </c>
      <c r="G173" s="34">
        <v>2297</v>
      </c>
      <c r="H173" s="35" t="s">
        <v>30</v>
      </c>
      <c r="I173" s="36">
        <f t="shared" si="37"/>
        <v>190.953</v>
      </c>
      <c r="J173" s="40">
        <v>55.19</v>
      </c>
      <c r="K173" s="38">
        <f t="shared" si="26"/>
        <v>19.095300000000002</v>
      </c>
      <c r="L173" s="38">
        <f t="shared" si="27"/>
        <v>5.7285899999999996</v>
      </c>
      <c r="M173" s="38">
        <f t="shared" si="28"/>
        <v>11.457179999999999</v>
      </c>
      <c r="N173" s="38">
        <f t="shared" si="29"/>
        <v>3.8190600000000003</v>
      </c>
      <c r="O173" s="38">
        <f t="shared" si="30"/>
        <v>3.8190600000000003</v>
      </c>
      <c r="P173" s="38">
        <f t="shared" si="31"/>
        <v>2.3869125000000002</v>
      </c>
      <c r="Q173" s="38">
        <f t="shared" si="32"/>
        <v>9.5476500000000009</v>
      </c>
      <c r="R173" s="38">
        <f t="shared" si="33"/>
        <v>1.7185769999999998</v>
      </c>
      <c r="S173" s="38">
        <f t="shared" si="34"/>
        <v>0.19095300000000001</v>
      </c>
      <c r="T173" s="39">
        <f t="shared" si="35"/>
        <v>303.90628249999986</v>
      </c>
    </row>
    <row r="174" spans="1:20" ht="25.5" x14ac:dyDescent="0.2">
      <c r="A174" s="1"/>
      <c r="B174" s="29">
        <v>159</v>
      </c>
      <c r="C174" s="30" t="s">
        <v>115</v>
      </c>
      <c r="D174" s="31">
        <v>15021.47</v>
      </c>
      <c r="E174" s="32">
        <v>15691.43</v>
      </c>
      <c r="F174" s="33">
        <v>1650</v>
      </c>
      <c r="G174" s="34">
        <v>2298</v>
      </c>
      <c r="H174" s="35" t="s">
        <v>30</v>
      </c>
      <c r="I174" s="36">
        <f t="shared" si="37"/>
        <v>204.31199999999998</v>
      </c>
      <c r="J174" s="40">
        <v>55.19</v>
      </c>
      <c r="K174" s="38">
        <f t="shared" si="26"/>
        <v>20.4312</v>
      </c>
      <c r="L174" s="38">
        <f t="shared" si="27"/>
        <v>6.1293599999999993</v>
      </c>
      <c r="M174" s="38">
        <f t="shared" si="28"/>
        <v>12.258719999999999</v>
      </c>
      <c r="N174" s="38">
        <f t="shared" si="29"/>
        <v>4.0862400000000001</v>
      </c>
      <c r="O174" s="38">
        <f t="shared" si="30"/>
        <v>4.0862400000000001</v>
      </c>
      <c r="P174" s="38">
        <f t="shared" si="31"/>
        <v>2.5539000000000001</v>
      </c>
      <c r="Q174" s="38">
        <f t="shared" si="32"/>
        <v>10.2156</v>
      </c>
      <c r="R174" s="38">
        <f t="shared" si="33"/>
        <v>1.8388079999999998</v>
      </c>
      <c r="S174" s="38">
        <f t="shared" si="34"/>
        <v>0.20431199999999999</v>
      </c>
      <c r="T174" s="39">
        <f t="shared" si="35"/>
        <v>321.30637999999988</v>
      </c>
    </row>
    <row r="175" spans="1:20" ht="25.5" x14ac:dyDescent="0.2">
      <c r="A175" s="1"/>
      <c r="B175" s="29">
        <v>160</v>
      </c>
      <c r="C175" s="30" t="s">
        <v>116</v>
      </c>
      <c r="D175" s="31">
        <v>25035.77</v>
      </c>
      <c r="E175" s="32">
        <v>26152.37</v>
      </c>
      <c r="F175" s="33">
        <v>1651</v>
      </c>
      <c r="G175" s="34">
        <v>2299</v>
      </c>
      <c r="H175" s="35" t="s">
        <v>30</v>
      </c>
      <c r="I175" s="36">
        <f t="shared" si="37"/>
        <v>258.87</v>
      </c>
      <c r="J175" s="40">
        <v>55.19</v>
      </c>
      <c r="K175" s="38">
        <f t="shared" si="26"/>
        <v>25.887</v>
      </c>
      <c r="L175" s="38">
        <f t="shared" si="27"/>
        <v>7.7660999999999998</v>
      </c>
      <c r="M175" s="38">
        <f t="shared" si="28"/>
        <v>15.5322</v>
      </c>
      <c r="N175" s="38">
        <f t="shared" si="29"/>
        <v>5.1774000000000004</v>
      </c>
      <c r="O175" s="38">
        <f t="shared" si="30"/>
        <v>5.1774000000000004</v>
      </c>
      <c r="P175" s="38">
        <f t="shared" si="31"/>
        <v>3.2358750000000001</v>
      </c>
      <c r="Q175" s="38">
        <f t="shared" si="32"/>
        <v>12.9435</v>
      </c>
      <c r="R175" s="38">
        <f t="shared" si="33"/>
        <v>2.3298299999999998</v>
      </c>
      <c r="S175" s="38">
        <f t="shared" si="34"/>
        <v>0.25886999999999999</v>
      </c>
      <c r="T175" s="39">
        <f t="shared" si="35"/>
        <v>392.36817499999995</v>
      </c>
    </row>
    <row r="176" spans="1:20" ht="25.5" x14ac:dyDescent="0.2">
      <c r="A176" s="1"/>
      <c r="B176" s="29">
        <v>161</v>
      </c>
      <c r="C176" s="30" t="s">
        <v>117</v>
      </c>
      <c r="D176" s="31">
        <v>37553.65</v>
      </c>
      <c r="E176" s="32">
        <v>39228.54</v>
      </c>
      <c r="F176" s="33">
        <v>1652</v>
      </c>
      <c r="G176" s="34">
        <v>2300</v>
      </c>
      <c r="H176" s="35" t="s">
        <v>30</v>
      </c>
      <c r="I176" s="36">
        <f t="shared" si="37"/>
        <v>327.34500000000003</v>
      </c>
      <c r="J176" s="40">
        <v>55.19</v>
      </c>
      <c r="K176" s="38">
        <f t="shared" si="26"/>
        <v>32.734500000000004</v>
      </c>
      <c r="L176" s="38">
        <f t="shared" si="27"/>
        <v>9.8203500000000012</v>
      </c>
      <c r="M176" s="38">
        <f t="shared" si="28"/>
        <v>19.640700000000002</v>
      </c>
      <c r="N176" s="38">
        <f t="shared" si="29"/>
        <v>6.5469000000000008</v>
      </c>
      <c r="O176" s="38">
        <f t="shared" si="30"/>
        <v>6.5469000000000008</v>
      </c>
      <c r="P176" s="38">
        <f t="shared" si="31"/>
        <v>4.0918125000000005</v>
      </c>
      <c r="Q176" s="38">
        <f t="shared" si="32"/>
        <v>16.367250000000002</v>
      </c>
      <c r="R176" s="38">
        <f t="shared" si="33"/>
        <v>2.9461050000000002</v>
      </c>
      <c r="S176" s="38">
        <f t="shared" si="34"/>
        <v>0.32734500000000005</v>
      </c>
      <c r="T176" s="39">
        <f t="shared" si="35"/>
        <v>481.55686250000002</v>
      </c>
    </row>
    <row r="177" spans="1:20" ht="25.5" x14ac:dyDescent="0.2">
      <c r="A177" s="1"/>
      <c r="B177" s="29">
        <v>162</v>
      </c>
      <c r="C177" s="30" t="s">
        <v>118</v>
      </c>
      <c r="D177" s="31">
        <v>50071.55</v>
      </c>
      <c r="E177" s="32">
        <v>52304.74</v>
      </c>
      <c r="F177" s="33">
        <v>1653</v>
      </c>
      <c r="G177" s="34">
        <v>2301</v>
      </c>
      <c r="H177" s="35" t="s">
        <v>30</v>
      </c>
      <c r="I177" s="36">
        <f t="shared" si="37"/>
        <v>437.01900000000001</v>
      </c>
      <c r="J177" s="40">
        <v>55.19</v>
      </c>
      <c r="K177" s="38">
        <f t="shared" si="26"/>
        <v>43.701900000000002</v>
      </c>
      <c r="L177" s="38">
        <f t="shared" si="27"/>
        <v>13.110569999999999</v>
      </c>
      <c r="M177" s="38">
        <f t="shared" si="28"/>
        <v>26.221139999999998</v>
      </c>
      <c r="N177" s="38">
        <f t="shared" si="29"/>
        <v>8.74038</v>
      </c>
      <c r="O177" s="38">
        <f t="shared" si="30"/>
        <v>8.74038</v>
      </c>
      <c r="P177" s="38">
        <f t="shared" si="31"/>
        <v>5.4627375000000002</v>
      </c>
      <c r="Q177" s="38">
        <f t="shared" si="32"/>
        <v>21.850950000000001</v>
      </c>
      <c r="R177" s="38">
        <f t="shared" si="33"/>
        <v>3.9331709999999998</v>
      </c>
      <c r="S177" s="38">
        <f t="shared" si="34"/>
        <v>0.43701899999999999</v>
      </c>
      <c r="T177" s="39">
        <f t="shared" si="35"/>
        <v>624.40724749999993</v>
      </c>
    </row>
    <row r="178" spans="1:20" ht="25.5" x14ac:dyDescent="0.2">
      <c r="A178" s="1"/>
      <c r="B178" s="29">
        <v>163</v>
      </c>
      <c r="C178" s="30" t="s">
        <v>119</v>
      </c>
      <c r="D178" s="31">
        <v>62589.43</v>
      </c>
      <c r="E178" s="32">
        <v>65380.92</v>
      </c>
      <c r="F178" s="33">
        <v>1654</v>
      </c>
      <c r="G178" s="34">
        <v>2302</v>
      </c>
      <c r="H178" s="35" t="s">
        <v>30</v>
      </c>
      <c r="I178" s="36">
        <f t="shared" si="37"/>
        <v>518.85</v>
      </c>
      <c r="J178" s="40">
        <v>55.19</v>
      </c>
      <c r="K178" s="38">
        <f t="shared" si="26"/>
        <v>51.885000000000005</v>
      </c>
      <c r="L178" s="38">
        <f t="shared" si="27"/>
        <v>15.5655</v>
      </c>
      <c r="M178" s="38">
        <f t="shared" si="28"/>
        <v>31.131</v>
      </c>
      <c r="N178" s="38">
        <f t="shared" si="29"/>
        <v>10.377000000000001</v>
      </c>
      <c r="O178" s="38">
        <f t="shared" si="30"/>
        <v>10.377000000000001</v>
      </c>
      <c r="P178" s="38">
        <f t="shared" si="31"/>
        <v>6.4856250000000006</v>
      </c>
      <c r="Q178" s="38">
        <f t="shared" si="32"/>
        <v>25.942500000000003</v>
      </c>
      <c r="R178" s="38">
        <f t="shared" si="33"/>
        <v>4.6696499999999999</v>
      </c>
      <c r="S178" s="38">
        <f t="shared" si="34"/>
        <v>0.51885000000000003</v>
      </c>
      <c r="T178" s="39">
        <f t="shared" si="35"/>
        <v>730.99212499999999</v>
      </c>
    </row>
    <row r="179" spans="1:20" ht="25.5" x14ac:dyDescent="0.2">
      <c r="A179" s="1"/>
      <c r="B179" s="29">
        <v>164</v>
      </c>
      <c r="C179" s="30" t="s">
        <v>120</v>
      </c>
      <c r="D179" s="31">
        <v>100143.09</v>
      </c>
      <c r="E179" s="32">
        <v>104609.47</v>
      </c>
      <c r="F179" s="33">
        <v>1655</v>
      </c>
      <c r="G179" s="34">
        <v>2303</v>
      </c>
      <c r="H179" s="35" t="s">
        <v>30</v>
      </c>
      <c r="I179" s="36">
        <f t="shared" si="37"/>
        <v>681.96899999999994</v>
      </c>
      <c r="J179" s="40">
        <v>55.19</v>
      </c>
      <c r="K179" s="38">
        <f t="shared" si="26"/>
        <v>68.196899999999999</v>
      </c>
      <c r="L179" s="38">
        <f t="shared" si="27"/>
        <v>20.459069999999997</v>
      </c>
      <c r="M179" s="38">
        <f t="shared" si="28"/>
        <v>40.918139999999994</v>
      </c>
      <c r="N179" s="38">
        <f t="shared" si="29"/>
        <v>13.639379999999999</v>
      </c>
      <c r="O179" s="38">
        <f t="shared" si="30"/>
        <v>13.639379999999999</v>
      </c>
      <c r="P179" s="38">
        <f t="shared" si="31"/>
        <v>8.5246124999999999</v>
      </c>
      <c r="Q179" s="38">
        <f t="shared" si="32"/>
        <v>34.09845</v>
      </c>
      <c r="R179" s="38">
        <f t="shared" si="33"/>
        <v>6.1377209999999991</v>
      </c>
      <c r="S179" s="38">
        <f t="shared" si="34"/>
        <v>0.68196899999999994</v>
      </c>
      <c r="T179" s="39">
        <f t="shared" si="35"/>
        <v>943.45462249999969</v>
      </c>
    </row>
    <row r="180" spans="1:20" ht="25.5" x14ac:dyDescent="0.2">
      <c r="A180" s="1"/>
      <c r="B180" s="29">
        <v>165</v>
      </c>
      <c r="C180" s="30" t="s">
        <v>121</v>
      </c>
      <c r="D180" s="31">
        <v>150214.64000000001</v>
      </c>
      <c r="E180" s="32">
        <v>156914.21</v>
      </c>
      <c r="F180" s="33">
        <v>1657</v>
      </c>
      <c r="G180" s="34">
        <v>2305</v>
      </c>
      <c r="H180" s="35" t="s">
        <v>30</v>
      </c>
      <c r="I180" s="36">
        <f t="shared" si="37"/>
        <v>1022.6729999999999</v>
      </c>
      <c r="J180" s="40">
        <v>55.19</v>
      </c>
      <c r="K180" s="38">
        <f t="shared" si="26"/>
        <v>102.26729999999999</v>
      </c>
      <c r="L180" s="38">
        <f t="shared" si="27"/>
        <v>30.680189999999996</v>
      </c>
      <c r="M180" s="38">
        <f t="shared" si="28"/>
        <v>61.360379999999992</v>
      </c>
      <c r="N180" s="38">
        <f t="shared" si="29"/>
        <v>20.45346</v>
      </c>
      <c r="O180" s="38">
        <f t="shared" si="30"/>
        <v>20.45346</v>
      </c>
      <c r="P180" s="38">
        <f t="shared" si="31"/>
        <v>12.783412499999999</v>
      </c>
      <c r="Q180" s="38">
        <f t="shared" si="32"/>
        <v>51.133649999999996</v>
      </c>
      <c r="R180" s="38">
        <f t="shared" si="33"/>
        <v>9.2040569999999988</v>
      </c>
      <c r="S180" s="38">
        <f t="shared" si="34"/>
        <v>1.0226729999999999</v>
      </c>
      <c r="T180" s="39">
        <f t="shared" si="35"/>
        <v>1387.2215824999996</v>
      </c>
    </row>
    <row r="181" spans="1:20" ht="31.5" x14ac:dyDescent="0.2">
      <c r="A181" s="1"/>
      <c r="B181" s="29">
        <v>166</v>
      </c>
      <c r="C181" s="45" t="s">
        <v>122</v>
      </c>
      <c r="D181" s="31">
        <v>165589.35</v>
      </c>
      <c r="E181" s="32">
        <v>165589.35</v>
      </c>
      <c r="F181" s="34">
        <v>1656</v>
      </c>
      <c r="G181" s="34">
        <v>2306</v>
      </c>
      <c r="H181" s="35" t="s">
        <v>30</v>
      </c>
      <c r="I181" s="36">
        <f t="shared" si="37"/>
        <v>1249.809</v>
      </c>
      <c r="J181" s="40">
        <v>55.19</v>
      </c>
      <c r="K181" s="38">
        <f t="shared" si="26"/>
        <v>124.98090000000001</v>
      </c>
      <c r="L181" s="38">
        <f t="shared" si="27"/>
        <v>37.49427</v>
      </c>
      <c r="M181" s="38">
        <f t="shared" si="28"/>
        <v>74.98854</v>
      </c>
      <c r="N181" s="38">
        <f t="shared" si="29"/>
        <v>24.996179999999999</v>
      </c>
      <c r="O181" s="38">
        <f t="shared" si="30"/>
        <v>24.996179999999999</v>
      </c>
      <c r="P181" s="38">
        <f t="shared" si="31"/>
        <v>15.622612500000001</v>
      </c>
      <c r="Q181" s="38">
        <f t="shared" si="32"/>
        <v>62.490450000000003</v>
      </c>
      <c r="R181" s="38">
        <f t="shared" si="33"/>
        <v>11.248280999999999</v>
      </c>
      <c r="S181" s="38">
        <f t="shared" si="34"/>
        <v>1.2498089999999999</v>
      </c>
      <c r="T181" s="39">
        <f t="shared" si="35"/>
        <v>1683.0662225000001</v>
      </c>
    </row>
    <row r="182" spans="1:20" ht="25.5" x14ac:dyDescent="0.2">
      <c r="A182" s="1"/>
      <c r="B182" s="29">
        <v>167</v>
      </c>
      <c r="C182" s="30" t="s">
        <v>123</v>
      </c>
      <c r="D182" s="31">
        <v>250357.73</v>
      </c>
      <c r="E182" s="32">
        <v>261523.68</v>
      </c>
      <c r="F182" s="33">
        <v>1659</v>
      </c>
      <c r="G182" s="34">
        <v>2307</v>
      </c>
      <c r="H182" s="35" t="s">
        <v>30</v>
      </c>
      <c r="I182" s="36">
        <f t="shared" si="37"/>
        <v>1249.809</v>
      </c>
      <c r="J182" s="40">
        <v>110.35</v>
      </c>
      <c r="K182" s="38">
        <f t="shared" si="26"/>
        <v>124.98090000000001</v>
      </c>
      <c r="L182" s="38">
        <f t="shared" si="27"/>
        <v>37.49427</v>
      </c>
      <c r="M182" s="38">
        <f t="shared" si="28"/>
        <v>74.98854</v>
      </c>
      <c r="N182" s="38">
        <f t="shared" si="29"/>
        <v>24.996179999999999</v>
      </c>
      <c r="O182" s="38">
        <f t="shared" si="30"/>
        <v>24.996179999999999</v>
      </c>
      <c r="P182" s="38">
        <f t="shared" si="31"/>
        <v>15.622612500000001</v>
      </c>
      <c r="Q182" s="38">
        <f t="shared" si="32"/>
        <v>62.490450000000003</v>
      </c>
      <c r="R182" s="38">
        <f t="shared" si="33"/>
        <v>11.248280999999999</v>
      </c>
      <c r="S182" s="38">
        <f t="shared" si="34"/>
        <v>1.2498089999999999</v>
      </c>
      <c r="T182" s="39">
        <f t="shared" si="35"/>
        <v>1738.2262224999999</v>
      </c>
    </row>
    <row r="183" spans="1:20" ht="31.5" x14ac:dyDescent="0.2">
      <c r="A183" s="1"/>
      <c r="B183" s="29">
        <v>168</v>
      </c>
      <c r="C183" s="45" t="s">
        <v>124</v>
      </c>
      <c r="D183" s="31">
        <v>275982.21999999997</v>
      </c>
      <c r="E183" s="32">
        <v>275982.21999999997</v>
      </c>
      <c r="F183" s="34">
        <v>1658</v>
      </c>
      <c r="G183" s="34">
        <v>2308</v>
      </c>
      <c r="H183" s="35" t="s">
        <v>30</v>
      </c>
      <c r="I183" s="36">
        <f t="shared" si="37"/>
        <v>1476.951</v>
      </c>
      <c r="J183" s="40">
        <v>110.35</v>
      </c>
      <c r="K183" s="38">
        <f t="shared" si="26"/>
        <v>147.6951</v>
      </c>
      <c r="L183" s="38">
        <f t="shared" si="27"/>
        <v>44.308529999999998</v>
      </c>
      <c r="M183" s="38">
        <f t="shared" si="28"/>
        <v>88.617059999999995</v>
      </c>
      <c r="N183" s="38">
        <f t="shared" si="29"/>
        <v>29.539020000000001</v>
      </c>
      <c r="O183" s="38">
        <f t="shared" si="30"/>
        <v>29.539020000000001</v>
      </c>
      <c r="P183" s="38">
        <f t="shared" si="31"/>
        <v>18.4618875</v>
      </c>
      <c r="Q183" s="38">
        <f t="shared" si="32"/>
        <v>73.847549999999998</v>
      </c>
      <c r="R183" s="38">
        <f t="shared" si="33"/>
        <v>13.292558999999999</v>
      </c>
      <c r="S183" s="38">
        <f t="shared" si="34"/>
        <v>1.4769510000000001</v>
      </c>
      <c r="T183" s="39">
        <f t="shared" si="35"/>
        <v>2034.0786774999999</v>
      </c>
    </row>
    <row r="184" spans="1:20" ht="25.5" x14ac:dyDescent="0.2">
      <c r="A184" s="1"/>
      <c r="B184" s="29">
        <v>169</v>
      </c>
      <c r="C184" s="30" t="s">
        <v>125</v>
      </c>
      <c r="D184" s="31">
        <v>375536.58</v>
      </c>
      <c r="E184" s="32">
        <v>392285.51</v>
      </c>
      <c r="F184" s="33">
        <v>1660</v>
      </c>
      <c r="G184" s="34">
        <v>2309</v>
      </c>
      <c r="H184" s="35" t="s">
        <v>30</v>
      </c>
      <c r="I184" s="36">
        <f t="shared" si="37"/>
        <v>1476.951</v>
      </c>
      <c r="J184" s="40">
        <v>220.76</v>
      </c>
      <c r="K184" s="38">
        <f t="shared" si="26"/>
        <v>147.6951</v>
      </c>
      <c r="L184" s="38">
        <f t="shared" si="27"/>
        <v>44.308529999999998</v>
      </c>
      <c r="M184" s="38">
        <f t="shared" si="28"/>
        <v>88.617059999999995</v>
      </c>
      <c r="N184" s="38">
        <f t="shared" si="29"/>
        <v>29.539020000000001</v>
      </c>
      <c r="O184" s="38">
        <f t="shared" si="30"/>
        <v>29.539020000000001</v>
      </c>
      <c r="P184" s="38">
        <f t="shared" si="31"/>
        <v>18.4618875</v>
      </c>
      <c r="Q184" s="38">
        <f t="shared" si="32"/>
        <v>73.847549999999998</v>
      </c>
      <c r="R184" s="38">
        <f t="shared" si="33"/>
        <v>13.292558999999999</v>
      </c>
      <c r="S184" s="38">
        <f t="shared" si="34"/>
        <v>1.4769510000000001</v>
      </c>
      <c r="T184" s="39">
        <f t="shared" si="35"/>
        <v>2144.4886775</v>
      </c>
    </row>
    <row r="185" spans="1:20" ht="25.5" x14ac:dyDescent="0.2">
      <c r="A185" s="1"/>
      <c r="B185" s="29">
        <v>170</v>
      </c>
      <c r="C185" s="30" t="s">
        <v>126</v>
      </c>
      <c r="D185" s="31">
        <v>500715.44</v>
      </c>
      <c r="E185" s="32">
        <v>523047.35</v>
      </c>
      <c r="F185" s="33">
        <v>1662</v>
      </c>
      <c r="G185" s="34">
        <v>2310</v>
      </c>
      <c r="H185" s="35" t="s">
        <v>30</v>
      </c>
      <c r="I185" s="36">
        <f t="shared" si="37"/>
        <v>1704.0839999999998</v>
      </c>
      <c r="J185" s="40">
        <v>220.76</v>
      </c>
      <c r="K185" s="38">
        <f t="shared" si="26"/>
        <v>170.4084</v>
      </c>
      <c r="L185" s="38">
        <f t="shared" si="27"/>
        <v>51.122519999999994</v>
      </c>
      <c r="M185" s="38">
        <f t="shared" si="28"/>
        <v>102.24503999999999</v>
      </c>
      <c r="N185" s="38">
        <f t="shared" si="29"/>
        <v>34.081679999999999</v>
      </c>
      <c r="O185" s="38">
        <f t="shared" si="30"/>
        <v>34.081679999999999</v>
      </c>
      <c r="P185" s="38">
        <f t="shared" si="31"/>
        <v>21.30105</v>
      </c>
      <c r="Q185" s="38">
        <f t="shared" si="32"/>
        <v>85.2042</v>
      </c>
      <c r="R185" s="38">
        <f t="shared" si="33"/>
        <v>15.336755999999998</v>
      </c>
      <c r="S185" s="38">
        <f t="shared" si="34"/>
        <v>1.7040839999999999</v>
      </c>
      <c r="T185" s="39">
        <f t="shared" si="35"/>
        <v>2440.3294099999994</v>
      </c>
    </row>
    <row r="186" spans="1:20" ht="31.5" x14ac:dyDescent="0.2">
      <c r="A186" s="1"/>
      <c r="B186" s="29">
        <v>171</v>
      </c>
      <c r="C186" s="45" t="s">
        <v>127</v>
      </c>
      <c r="D186" s="31">
        <v>551964.53</v>
      </c>
      <c r="E186" s="32">
        <v>551964.53</v>
      </c>
      <c r="F186" s="34">
        <v>0</v>
      </c>
      <c r="G186" s="34">
        <v>2311</v>
      </c>
      <c r="H186" s="35" t="s">
        <v>30</v>
      </c>
      <c r="I186" s="36">
        <f t="shared" si="37"/>
        <v>1818.768</v>
      </c>
      <c r="J186" s="40">
        <v>220.76</v>
      </c>
      <c r="K186" s="38">
        <f t="shared" si="26"/>
        <v>181.8768</v>
      </c>
      <c r="L186" s="38">
        <f t="shared" si="27"/>
        <v>54.563040000000001</v>
      </c>
      <c r="M186" s="38">
        <f t="shared" si="28"/>
        <v>109.12608</v>
      </c>
      <c r="N186" s="38">
        <f t="shared" si="29"/>
        <v>36.375360000000001</v>
      </c>
      <c r="O186" s="38">
        <f t="shared" si="30"/>
        <v>36.375360000000001</v>
      </c>
      <c r="P186" s="38">
        <f t="shared" si="31"/>
        <v>22.7346</v>
      </c>
      <c r="Q186" s="38">
        <f t="shared" si="32"/>
        <v>90.938400000000001</v>
      </c>
      <c r="R186" s="38">
        <f t="shared" si="33"/>
        <v>16.368911999999998</v>
      </c>
      <c r="S186" s="38">
        <f t="shared" si="34"/>
        <v>1.8187680000000002</v>
      </c>
      <c r="T186" s="39">
        <f t="shared" si="35"/>
        <v>2589.70532</v>
      </c>
    </row>
    <row r="187" spans="1:20" ht="31.5" x14ac:dyDescent="0.2">
      <c r="A187" s="1"/>
      <c r="B187" s="29">
        <v>172</v>
      </c>
      <c r="C187" s="45" t="s">
        <v>128</v>
      </c>
      <c r="D187" s="31">
        <v>1103929.1399999999</v>
      </c>
      <c r="E187" s="32">
        <v>1103929.1399999999</v>
      </c>
      <c r="F187" s="34">
        <v>1661</v>
      </c>
      <c r="G187" s="34">
        <v>2312</v>
      </c>
      <c r="H187" s="35" t="s">
        <v>30</v>
      </c>
      <c r="I187" s="36">
        <f t="shared" si="37"/>
        <v>1818.768</v>
      </c>
      <c r="J187" s="40">
        <v>331.22</v>
      </c>
      <c r="K187" s="38">
        <f t="shared" si="26"/>
        <v>181.8768</v>
      </c>
      <c r="L187" s="38">
        <f t="shared" si="27"/>
        <v>54.563040000000001</v>
      </c>
      <c r="M187" s="38">
        <f t="shared" si="28"/>
        <v>109.12608</v>
      </c>
      <c r="N187" s="38">
        <f t="shared" si="29"/>
        <v>36.375360000000001</v>
      </c>
      <c r="O187" s="38">
        <f t="shared" si="30"/>
        <v>36.375360000000001</v>
      </c>
      <c r="P187" s="38">
        <f t="shared" si="31"/>
        <v>22.7346</v>
      </c>
      <c r="Q187" s="38">
        <f t="shared" si="32"/>
        <v>90.938400000000001</v>
      </c>
      <c r="R187" s="38">
        <f t="shared" si="33"/>
        <v>16.368911999999998</v>
      </c>
      <c r="S187" s="38">
        <f t="shared" si="34"/>
        <v>1.8187680000000002</v>
      </c>
      <c r="T187" s="39">
        <f t="shared" si="35"/>
        <v>2700.1653200000001</v>
      </c>
    </row>
    <row r="188" spans="1:20" ht="47.25" x14ac:dyDescent="0.2">
      <c r="A188" s="1"/>
      <c r="B188" s="29">
        <v>173</v>
      </c>
      <c r="C188" s="45" t="s">
        <v>129</v>
      </c>
      <c r="D188" s="31">
        <v>1103929.1399999999</v>
      </c>
      <c r="E188" s="32">
        <v>1103929.1399999999</v>
      </c>
      <c r="F188" s="34">
        <v>1663</v>
      </c>
      <c r="G188" s="34">
        <v>2313</v>
      </c>
      <c r="H188" s="35" t="s">
        <v>30</v>
      </c>
      <c r="I188" s="36">
        <f t="shared" si="37"/>
        <v>1818.768</v>
      </c>
      <c r="J188" s="40">
        <v>551.91</v>
      </c>
      <c r="K188" s="38">
        <f t="shared" si="26"/>
        <v>181.8768</v>
      </c>
      <c r="L188" s="38">
        <f t="shared" si="27"/>
        <v>54.563040000000001</v>
      </c>
      <c r="M188" s="38">
        <f t="shared" si="28"/>
        <v>109.12608</v>
      </c>
      <c r="N188" s="38">
        <f t="shared" si="29"/>
        <v>36.375360000000001</v>
      </c>
      <c r="O188" s="38">
        <f t="shared" si="30"/>
        <v>36.375360000000001</v>
      </c>
      <c r="P188" s="38">
        <f t="shared" si="31"/>
        <v>22.7346</v>
      </c>
      <c r="Q188" s="38">
        <f t="shared" si="32"/>
        <v>90.938400000000001</v>
      </c>
      <c r="R188" s="38">
        <f t="shared" si="33"/>
        <v>16.368911999999998</v>
      </c>
      <c r="S188" s="38">
        <f t="shared" si="34"/>
        <v>1.8187680000000002</v>
      </c>
      <c r="T188" s="39">
        <f t="shared" si="35"/>
        <v>2920.8553199999997</v>
      </c>
    </row>
    <row r="189" spans="1:20" ht="28.5" x14ac:dyDescent="0.2">
      <c r="A189" s="1"/>
      <c r="B189" s="29">
        <v>174</v>
      </c>
      <c r="C189" s="30" t="s">
        <v>130</v>
      </c>
      <c r="D189" s="31" t="s">
        <v>67</v>
      </c>
      <c r="E189" s="32" t="s">
        <v>67</v>
      </c>
      <c r="F189" s="33">
        <v>1665</v>
      </c>
      <c r="G189" s="34">
        <v>2314</v>
      </c>
      <c r="H189" s="35" t="s">
        <v>30</v>
      </c>
      <c r="I189" s="36">
        <f>I127*0.3</f>
        <v>56.786999999999999</v>
      </c>
      <c r="J189" s="40">
        <v>55.19</v>
      </c>
      <c r="K189" s="38">
        <f t="shared" si="26"/>
        <v>5.6787000000000001</v>
      </c>
      <c r="L189" s="38">
        <f t="shared" si="27"/>
        <v>1.7036099999999998</v>
      </c>
      <c r="M189" s="38">
        <f t="shared" si="28"/>
        <v>3.4072199999999997</v>
      </c>
      <c r="N189" s="38">
        <f t="shared" si="29"/>
        <v>1.13574</v>
      </c>
      <c r="O189" s="38">
        <f t="shared" si="30"/>
        <v>1.13574</v>
      </c>
      <c r="P189" s="38">
        <f t="shared" si="31"/>
        <v>0.70983750000000001</v>
      </c>
      <c r="Q189" s="38">
        <f t="shared" si="32"/>
        <v>2.83935</v>
      </c>
      <c r="R189" s="38">
        <f t="shared" si="33"/>
        <v>0.51108299999999995</v>
      </c>
      <c r="S189" s="38">
        <f t="shared" si="34"/>
        <v>5.6786999999999997E-2</v>
      </c>
      <c r="T189" s="39">
        <f t="shared" si="35"/>
        <v>129.15506750000003</v>
      </c>
    </row>
    <row r="190" spans="1:20" ht="180" x14ac:dyDescent="0.2">
      <c r="A190" s="1"/>
      <c r="B190" s="29">
        <v>175</v>
      </c>
      <c r="C190" s="30" t="s">
        <v>131</v>
      </c>
      <c r="D190" s="31">
        <v>625.89</v>
      </c>
      <c r="E190" s="32">
        <v>653.79999999999995</v>
      </c>
      <c r="F190" s="33">
        <v>1666</v>
      </c>
      <c r="G190" s="34">
        <v>2315</v>
      </c>
      <c r="H190" s="44" t="s">
        <v>132</v>
      </c>
      <c r="I190" s="36">
        <f t="shared" ref="I190:I202" si="38">I16*0.3/2</f>
        <v>16.702499999999997</v>
      </c>
      <c r="J190" s="40">
        <v>0</v>
      </c>
      <c r="K190" s="38">
        <f t="shared" si="26"/>
        <v>1.6702499999999998</v>
      </c>
      <c r="L190" s="38">
        <f t="shared" si="27"/>
        <v>0.50107499999999994</v>
      </c>
      <c r="M190" s="38">
        <f t="shared" si="28"/>
        <v>1.0021499999999999</v>
      </c>
      <c r="N190" s="38">
        <f t="shared" si="29"/>
        <v>0.33404999999999996</v>
      </c>
      <c r="O190" s="38">
        <f t="shared" si="30"/>
        <v>0.33404999999999996</v>
      </c>
      <c r="P190" s="38">
        <f t="shared" si="31"/>
        <v>0.20878124999999997</v>
      </c>
      <c r="Q190" s="38">
        <f t="shared" si="32"/>
        <v>0.8351249999999999</v>
      </c>
      <c r="R190" s="38">
        <f t="shared" si="33"/>
        <v>0.15032249999999997</v>
      </c>
      <c r="S190" s="38">
        <f t="shared" si="34"/>
        <v>1.6702499999999999E-2</v>
      </c>
      <c r="T190" s="39">
        <f t="shared" si="35"/>
        <v>21.755006250000005</v>
      </c>
    </row>
    <row r="191" spans="1:20" ht="180" x14ac:dyDescent="0.2">
      <c r="A191" s="1"/>
      <c r="B191" s="29">
        <v>176</v>
      </c>
      <c r="C191" s="30" t="s">
        <v>133</v>
      </c>
      <c r="D191" s="31">
        <v>1251.79</v>
      </c>
      <c r="E191" s="32">
        <v>1307.6199999999999</v>
      </c>
      <c r="F191" s="33">
        <v>1667</v>
      </c>
      <c r="G191" s="34">
        <v>2316</v>
      </c>
      <c r="H191" s="44" t="s">
        <v>132</v>
      </c>
      <c r="I191" s="36">
        <f t="shared" si="38"/>
        <v>25.331999999999997</v>
      </c>
      <c r="J191" s="40">
        <v>0</v>
      </c>
      <c r="K191" s="38">
        <f t="shared" si="26"/>
        <v>2.5331999999999999</v>
      </c>
      <c r="L191" s="38">
        <f t="shared" si="27"/>
        <v>0.75995999999999986</v>
      </c>
      <c r="M191" s="38">
        <f t="shared" si="28"/>
        <v>1.5199199999999997</v>
      </c>
      <c r="N191" s="38">
        <f t="shared" si="29"/>
        <v>0.50663999999999998</v>
      </c>
      <c r="O191" s="38">
        <f t="shared" si="30"/>
        <v>0.50663999999999998</v>
      </c>
      <c r="P191" s="38">
        <f t="shared" si="31"/>
        <v>0.31664999999999999</v>
      </c>
      <c r="Q191" s="38">
        <f t="shared" si="32"/>
        <v>1.2665999999999999</v>
      </c>
      <c r="R191" s="38">
        <f t="shared" si="33"/>
        <v>0.22798799999999997</v>
      </c>
      <c r="S191" s="38">
        <f t="shared" si="34"/>
        <v>2.5331999999999997E-2</v>
      </c>
      <c r="T191" s="39">
        <f t="shared" si="35"/>
        <v>32.994929999999997</v>
      </c>
    </row>
    <row r="192" spans="1:20" ht="180" x14ac:dyDescent="0.2">
      <c r="A192" s="1"/>
      <c r="B192" s="29">
        <v>177</v>
      </c>
      <c r="C192" s="30" t="s">
        <v>134</v>
      </c>
      <c r="D192" s="31">
        <v>2503.58</v>
      </c>
      <c r="E192" s="32">
        <v>2615.2399999999998</v>
      </c>
      <c r="F192" s="33">
        <v>1668</v>
      </c>
      <c r="G192" s="34">
        <v>2317</v>
      </c>
      <c r="H192" s="44" t="s">
        <v>132</v>
      </c>
      <c r="I192" s="36">
        <f t="shared" si="38"/>
        <v>34.240499999999997</v>
      </c>
      <c r="J192" s="40">
        <v>0</v>
      </c>
      <c r="K192" s="38">
        <f t="shared" si="26"/>
        <v>3.4240499999999998</v>
      </c>
      <c r="L192" s="38">
        <f t="shared" si="27"/>
        <v>1.027215</v>
      </c>
      <c r="M192" s="38">
        <f t="shared" si="28"/>
        <v>2.05443</v>
      </c>
      <c r="N192" s="38">
        <f t="shared" si="29"/>
        <v>0.68480999999999992</v>
      </c>
      <c r="O192" s="38">
        <f t="shared" si="30"/>
        <v>0.68480999999999992</v>
      </c>
      <c r="P192" s="38">
        <f t="shared" si="31"/>
        <v>0.42800624999999998</v>
      </c>
      <c r="Q192" s="38">
        <f t="shared" si="32"/>
        <v>1.7120249999999999</v>
      </c>
      <c r="R192" s="38">
        <f t="shared" si="33"/>
        <v>0.30816449999999995</v>
      </c>
      <c r="S192" s="38">
        <f t="shared" si="34"/>
        <v>3.42405E-2</v>
      </c>
      <c r="T192" s="39">
        <f t="shared" si="35"/>
        <v>44.598251249999997</v>
      </c>
    </row>
    <row r="193" spans="1:20" ht="180" x14ac:dyDescent="0.2">
      <c r="A193" s="1"/>
      <c r="B193" s="29">
        <v>178</v>
      </c>
      <c r="C193" s="30" t="s">
        <v>135</v>
      </c>
      <c r="D193" s="31">
        <v>5007.1499999999996</v>
      </c>
      <c r="E193" s="32">
        <v>5230.47</v>
      </c>
      <c r="F193" s="33">
        <v>1669</v>
      </c>
      <c r="G193" s="34">
        <v>2318</v>
      </c>
      <c r="H193" s="44" t="s">
        <v>132</v>
      </c>
      <c r="I193" s="36">
        <f t="shared" si="38"/>
        <v>47.875500000000002</v>
      </c>
      <c r="J193" s="40">
        <v>0</v>
      </c>
      <c r="K193" s="38">
        <f t="shared" si="26"/>
        <v>4.7875500000000004</v>
      </c>
      <c r="L193" s="38">
        <f t="shared" si="27"/>
        <v>1.4362650000000001</v>
      </c>
      <c r="M193" s="38">
        <f t="shared" si="28"/>
        <v>2.8725300000000002</v>
      </c>
      <c r="N193" s="38">
        <f t="shared" si="29"/>
        <v>0.95751000000000008</v>
      </c>
      <c r="O193" s="38">
        <f t="shared" si="30"/>
        <v>0.95751000000000008</v>
      </c>
      <c r="P193" s="38">
        <f t="shared" si="31"/>
        <v>0.59844375000000005</v>
      </c>
      <c r="Q193" s="38">
        <f t="shared" si="32"/>
        <v>2.3937750000000002</v>
      </c>
      <c r="R193" s="38">
        <f t="shared" si="33"/>
        <v>0.43087949999999997</v>
      </c>
      <c r="S193" s="38">
        <f t="shared" si="34"/>
        <v>4.7875500000000001E-2</v>
      </c>
      <c r="T193" s="39">
        <f t="shared" si="35"/>
        <v>62.357838750000006</v>
      </c>
    </row>
    <row r="194" spans="1:20" ht="180" x14ac:dyDescent="0.2">
      <c r="A194" s="1"/>
      <c r="B194" s="29">
        <v>179</v>
      </c>
      <c r="C194" s="30" t="s">
        <v>136</v>
      </c>
      <c r="D194" s="31">
        <v>10014.299999999999</v>
      </c>
      <c r="E194" s="32">
        <v>10460.94</v>
      </c>
      <c r="F194" s="33">
        <v>1670</v>
      </c>
      <c r="G194" s="34">
        <v>2319</v>
      </c>
      <c r="H194" s="44" t="s">
        <v>132</v>
      </c>
      <c r="I194" s="36">
        <f t="shared" si="38"/>
        <v>95.476500000000001</v>
      </c>
      <c r="J194" s="40">
        <v>0</v>
      </c>
      <c r="K194" s="38">
        <f t="shared" si="26"/>
        <v>9.5476500000000009</v>
      </c>
      <c r="L194" s="38">
        <f t="shared" si="27"/>
        <v>2.8642949999999998</v>
      </c>
      <c r="M194" s="38">
        <f t="shared" si="28"/>
        <v>5.7285899999999996</v>
      </c>
      <c r="N194" s="38">
        <f t="shared" si="29"/>
        <v>1.9095300000000002</v>
      </c>
      <c r="O194" s="38">
        <f t="shared" si="30"/>
        <v>1.9095300000000002</v>
      </c>
      <c r="P194" s="38">
        <f t="shared" si="31"/>
        <v>1.1934562500000001</v>
      </c>
      <c r="Q194" s="38">
        <f t="shared" si="32"/>
        <v>4.7738250000000004</v>
      </c>
      <c r="R194" s="38">
        <f t="shared" si="33"/>
        <v>0.8592884999999999</v>
      </c>
      <c r="S194" s="38">
        <f t="shared" si="34"/>
        <v>9.5476500000000006E-2</v>
      </c>
      <c r="T194" s="39">
        <f t="shared" si="35"/>
        <v>124.35814125000002</v>
      </c>
    </row>
    <row r="195" spans="1:20" ht="180" x14ac:dyDescent="0.2">
      <c r="A195" s="1"/>
      <c r="B195" s="29">
        <v>180</v>
      </c>
      <c r="C195" s="30" t="s">
        <v>137</v>
      </c>
      <c r="D195" s="31">
        <v>15021.47</v>
      </c>
      <c r="E195" s="32">
        <v>15691.43</v>
      </c>
      <c r="F195" s="33">
        <v>1671</v>
      </c>
      <c r="G195" s="34">
        <v>2320</v>
      </c>
      <c r="H195" s="44" t="s">
        <v>132</v>
      </c>
      <c r="I195" s="36">
        <f t="shared" si="38"/>
        <v>102.15599999999999</v>
      </c>
      <c r="J195" s="40">
        <v>0</v>
      </c>
      <c r="K195" s="38">
        <f t="shared" si="26"/>
        <v>10.2156</v>
      </c>
      <c r="L195" s="38">
        <f t="shared" si="27"/>
        <v>3.0646799999999996</v>
      </c>
      <c r="M195" s="38">
        <f t="shared" si="28"/>
        <v>6.1293599999999993</v>
      </c>
      <c r="N195" s="38">
        <f t="shared" si="29"/>
        <v>2.04312</v>
      </c>
      <c r="O195" s="38">
        <f t="shared" si="30"/>
        <v>2.04312</v>
      </c>
      <c r="P195" s="38">
        <f t="shared" si="31"/>
        <v>1.27695</v>
      </c>
      <c r="Q195" s="38">
        <f t="shared" si="32"/>
        <v>5.1078000000000001</v>
      </c>
      <c r="R195" s="38">
        <f t="shared" si="33"/>
        <v>0.91940399999999989</v>
      </c>
      <c r="S195" s="38">
        <f t="shared" si="34"/>
        <v>0.102156</v>
      </c>
      <c r="T195" s="39">
        <f t="shared" si="35"/>
        <v>133.05819</v>
      </c>
    </row>
    <row r="196" spans="1:20" ht="180" x14ac:dyDescent="0.2">
      <c r="A196" s="1"/>
      <c r="B196" s="29">
        <v>181</v>
      </c>
      <c r="C196" s="30" t="s">
        <v>138</v>
      </c>
      <c r="D196" s="31">
        <v>25035.77</v>
      </c>
      <c r="E196" s="32">
        <v>26152.37</v>
      </c>
      <c r="F196" s="33">
        <v>1672</v>
      </c>
      <c r="G196" s="34">
        <v>2321</v>
      </c>
      <c r="H196" s="44" t="s">
        <v>132</v>
      </c>
      <c r="I196" s="36">
        <f t="shared" si="38"/>
        <v>129.435</v>
      </c>
      <c r="J196" s="40">
        <v>0</v>
      </c>
      <c r="K196" s="38">
        <f t="shared" si="26"/>
        <v>12.9435</v>
      </c>
      <c r="L196" s="38">
        <f t="shared" si="27"/>
        <v>3.8830499999999999</v>
      </c>
      <c r="M196" s="38">
        <f t="shared" si="28"/>
        <v>7.7660999999999998</v>
      </c>
      <c r="N196" s="38">
        <f t="shared" si="29"/>
        <v>2.5887000000000002</v>
      </c>
      <c r="O196" s="38">
        <f t="shared" si="30"/>
        <v>2.5887000000000002</v>
      </c>
      <c r="P196" s="38">
        <f t="shared" si="31"/>
        <v>1.6179375</v>
      </c>
      <c r="Q196" s="38">
        <f t="shared" si="32"/>
        <v>6.4717500000000001</v>
      </c>
      <c r="R196" s="38">
        <f t="shared" si="33"/>
        <v>1.1649149999999999</v>
      </c>
      <c r="S196" s="38">
        <f t="shared" si="34"/>
        <v>0.12943499999999999</v>
      </c>
      <c r="T196" s="39">
        <f t="shared" si="35"/>
        <v>168.58908750000001</v>
      </c>
    </row>
    <row r="197" spans="1:20" ht="180" x14ac:dyDescent="0.2">
      <c r="A197" s="1"/>
      <c r="B197" s="29">
        <v>182</v>
      </c>
      <c r="C197" s="30" t="s">
        <v>139</v>
      </c>
      <c r="D197" s="31">
        <v>37553.65</v>
      </c>
      <c r="E197" s="32">
        <v>39228.54</v>
      </c>
      <c r="F197" s="33">
        <v>1673</v>
      </c>
      <c r="G197" s="34">
        <v>2322</v>
      </c>
      <c r="H197" s="44" t="s">
        <v>132</v>
      </c>
      <c r="I197" s="36">
        <f t="shared" si="38"/>
        <v>163.67250000000001</v>
      </c>
      <c r="J197" s="40">
        <v>0</v>
      </c>
      <c r="K197" s="38">
        <f t="shared" si="26"/>
        <v>16.367250000000002</v>
      </c>
      <c r="L197" s="38">
        <f t="shared" si="27"/>
        <v>4.9101750000000006</v>
      </c>
      <c r="M197" s="38">
        <f t="shared" si="28"/>
        <v>9.8203500000000012</v>
      </c>
      <c r="N197" s="38">
        <f t="shared" si="29"/>
        <v>3.2734500000000004</v>
      </c>
      <c r="O197" s="38">
        <f t="shared" si="30"/>
        <v>3.2734500000000004</v>
      </c>
      <c r="P197" s="38">
        <f t="shared" si="31"/>
        <v>2.0459062500000003</v>
      </c>
      <c r="Q197" s="38">
        <f t="shared" si="32"/>
        <v>8.183625000000001</v>
      </c>
      <c r="R197" s="38">
        <f t="shared" si="33"/>
        <v>1.4730525000000001</v>
      </c>
      <c r="S197" s="38">
        <f t="shared" si="34"/>
        <v>0.16367250000000003</v>
      </c>
      <c r="T197" s="39">
        <f t="shared" si="35"/>
        <v>213.18343125000001</v>
      </c>
    </row>
    <row r="198" spans="1:20" ht="180" x14ac:dyDescent="0.2">
      <c r="A198" s="1"/>
      <c r="B198" s="29">
        <v>183</v>
      </c>
      <c r="C198" s="30" t="s">
        <v>140</v>
      </c>
      <c r="D198" s="31">
        <v>50071.55</v>
      </c>
      <c r="E198" s="32">
        <v>52304.74</v>
      </c>
      <c r="F198" s="33">
        <v>1674</v>
      </c>
      <c r="G198" s="34">
        <v>2323</v>
      </c>
      <c r="H198" s="44" t="s">
        <v>132</v>
      </c>
      <c r="I198" s="36">
        <f t="shared" si="38"/>
        <v>218.5095</v>
      </c>
      <c r="J198" s="40">
        <v>0</v>
      </c>
      <c r="K198" s="38">
        <f t="shared" si="26"/>
        <v>21.850950000000001</v>
      </c>
      <c r="L198" s="38">
        <f t="shared" si="27"/>
        <v>6.5552849999999996</v>
      </c>
      <c r="M198" s="38">
        <f t="shared" si="28"/>
        <v>13.110569999999999</v>
      </c>
      <c r="N198" s="38">
        <f t="shared" si="29"/>
        <v>4.37019</v>
      </c>
      <c r="O198" s="38">
        <f t="shared" si="30"/>
        <v>4.37019</v>
      </c>
      <c r="P198" s="38">
        <f t="shared" si="31"/>
        <v>2.7313687500000001</v>
      </c>
      <c r="Q198" s="38">
        <f t="shared" si="32"/>
        <v>10.925475</v>
      </c>
      <c r="R198" s="38">
        <f t="shared" si="33"/>
        <v>1.9665854999999999</v>
      </c>
      <c r="S198" s="38">
        <f t="shared" si="34"/>
        <v>0.2185095</v>
      </c>
      <c r="T198" s="39">
        <f t="shared" si="35"/>
        <v>284.60862374999999</v>
      </c>
    </row>
    <row r="199" spans="1:20" ht="180" x14ac:dyDescent="0.2">
      <c r="A199" s="1"/>
      <c r="B199" s="29">
        <v>184</v>
      </c>
      <c r="C199" s="30" t="s">
        <v>141</v>
      </c>
      <c r="D199" s="31">
        <v>62589.43</v>
      </c>
      <c r="E199" s="32">
        <v>65380.92</v>
      </c>
      <c r="F199" s="33">
        <v>1675</v>
      </c>
      <c r="G199" s="34">
        <v>2324</v>
      </c>
      <c r="H199" s="44" t="s">
        <v>132</v>
      </c>
      <c r="I199" s="36">
        <f t="shared" si="38"/>
        <v>259.42500000000001</v>
      </c>
      <c r="J199" s="40">
        <v>0</v>
      </c>
      <c r="K199" s="38">
        <f t="shared" si="26"/>
        <v>25.942500000000003</v>
      </c>
      <c r="L199" s="38">
        <f t="shared" si="27"/>
        <v>7.7827500000000001</v>
      </c>
      <c r="M199" s="38">
        <f t="shared" si="28"/>
        <v>15.5655</v>
      </c>
      <c r="N199" s="38">
        <f t="shared" si="29"/>
        <v>5.1885000000000003</v>
      </c>
      <c r="O199" s="38">
        <f t="shared" si="30"/>
        <v>5.1885000000000003</v>
      </c>
      <c r="P199" s="38">
        <f t="shared" si="31"/>
        <v>3.2428125000000003</v>
      </c>
      <c r="Q199" s="38">
        <f t="shared" si="32"/>
        <v>12.971250000000001</v>
      </c>
      <c r="R199" s="38">
        <f t="shared" si="33"/>
        <v>2.3348249999999999</v>
      </c>
      <c r="S199" s="38">
        <f t="shared" si="34"/>
        <v>0.25942500000000002</v>
      </c>
      <c r="T199" s="39">
        <f t="shared" si="35"/>
        <v>337.90106250000002</v>
      </c>
    </row>
    <row r="200" spans="1:20" ht="180" x14ac:dyDescent="0.2">
      <c r="A200" s="1"/>
      <c r="B200" s="29">
        <v>185</v>
      </c>
      <c r="C200" s="30" t="s">
        <v>142</v>
      </c>
      <c r="D200" s="31">
        <v>100143.09</v>
      </c>
      <c r="E200" s="32">
        <v>104609.47</v>
      </c>
      <c r="F200" s="33">
        <v>1676</v>
      </c>
      <c r="G200" s="34">
        <v>2325</v>
      </c>
      <c r="H200" s="44" t="s">
        <v>132</v>
      </c>
      <c r="I200" s="36">
        <f t="shared" si="38"/>
        <v>340.98449999999997</v>
      </c>
      <c r="J200" s="40">
        <v>0</v>
      </c>
      <c r="K200" s="38">
        <f t="shared" si="26"/>
        <v>34.09845</v>
      </c>
      <c r="L200" s="38">
        <f t="shared" si="27"/>
        <v>10.229534999999998</v>
      </c>
      <c r="M200" s="38">
        <f t="shared" si="28"/>
        <v>20.459069999999997</v>
      </c>
      <c r="N200" s="38">
        <f t="shared" si="29"/>
        <v>6.8196899999999996</v>
      </c>
      <c r="O200" s="38">
        <f t="shared" si="30"/>
        <v>6.8196899999999996</v>
      </c>
      <c r="P200" s="38">
        <f t="shared" si="31"/>
        <v>4.26230625</v>
      </c>
      <c r="Q200" s="38">
        <f t="shared" si="32"/>
        <v>17.049225</v>
      </c>
      <c r="R200" s="38">
        <f t="shared" si="33"/>
        <v>3.0688604999999995</v>
      </c>
      <c r="S200" s="38">
        <f t="shared" si="34"/>
        <v>0.34098449999999997</v>
      </c>
      <c r="T200" s="39">
        <f t="shared" si="35"/>
        <v>444.13231124999993</v>
      </c>
    </row>
    <row r="201" spans="1:20" ht="180" x14ac:dyDescent="0.2">
      <c r="A201" s="1"/>
      <c r="B201" s="29">
        <v>186</v>
      </c>
      <c r="C201" s="30" t="s">
        <v>143</v>
      </c>
      <c r="D201" s="31">
        <v>150214.64000000001</v>
      </c>
      <c r="E201" s="32">
        <v>156914.21</v>
      </c>
      <c r="F201" s="33">
        <v>1677</v>
      </c>
      <c r="G201" s="34">
        <v>2326</v>
      </c>
      <c r="H201" s="44" t="s">
        <v>132</v>
      </c>
      <c r="I201" s="36">
        <f t="shared" si="38"/>
        <v>511.33649999999994</v>
      </c>
      <c r="J201" s="40">
        <v>0</v>
      </c>
      <c r="K201" s="38">
        <f t="shared" si="26"/>
        <v>51.133649999999996</v>
      </c>
      <c r="L201" s="38">
        <f t="shared" si="27"/>
        <v>15.340094999999998</v>
      </c>
      <c r="M201" s="38">
        <f t="shared" si="28"/>
        <v>30.680189999999996</v>
      </c>
      <c r="N201" s="38">
        <f t="shared" si="29"/>
        <v>10.22673</v>
      </c>
      <c r="O201" s="38">
        <f t="shared" si="30"/>
        <v>10.22673</v>
      </c>
      <c r="P201" s="38">
        <f t="shared" si="31"/>
        <v>6.3917062499999995</v>
      </c>
      <c r="Q201" s="38">
        <f t="shared" si="32"/>
        <v>25.566824999999998</v>
      </c>
      <c r="R201" s="38">
        <f t="shared" si="33"/>
        <v>4.6020284999999994</v>
      </c>
      <c r="S201" s="38">
        <f t="shared" si="34"/>
        <v>0.51133649999999997</v>
      </c>
      <c r="T201" s="39">
        <f t="shared" si="35"/>
        <v>666.01579124999989</v>
      </c>
    </row>
    <row r="202" spans="1:20" ht="180" x14ac:dyDescent="0.2">
      <c r="A202" s="1"/>
      <c r="B202" s="29">
        <v>187</v>
      </c>
      <c r="C202" s="30" t="s">
        <v>144</v>
      </c>
      <c r="D202" s="31">
        <v>250357.73</v>
      </c>
      <c r="E202" s="32">
        <v>261523.68</v>
      </c>
      <c r="F202" s="33">
        <v>1678</v>
      </c>
      <c r="G202" s="34">
        <v>2327</v>
      </c>
      <c r="H202" s="44" t="s">
        <v>132</v>
      </c>
      <c r="I202" s="36">
        <f t="shared" si="38"/>
        <v>624.90449999999998</v>
      </c>
      <c r="J202" s="40">
        <v>0</v>
      </c>
      <c r="K202" s="38">
        <f t="shared" si="26"/>
        <v>62.490450000000003</v>
      </c>
      <c r="L202" s="38">
        <f t="shared" si="27"/>
        <v>18.747135</v>
      </c>
      <c r="M202" s="38">
        <f t="shared" si="28"/>
        <v>37.49427</v>
      </c>
      <c r="N202" s="38">
        <f t="shared" si="29"/>
        <v>12.498089999999999</v>
      </c>
      <c r="O202" s="38">
        <f t="shared" si="30"/>
        <v>12.498089999999999</v>
      </c>
      <c r="P202" s="38">
        <f t="shared" si="31"/>
        <v>7.8113062500000003</v>
      </c>
      <c r="Q202" s="38">
        <f t="shared" si="32"/>
        <v>31.245225000000001</v>
      </c>
      <c r="R202" s="38">
        <f t="shared" si="33"/>
        <v>5.6241404999999993</v>
      </c>
      <c r="S202" s="38">
        <f t="shared" si="34"/>
        <v>0.62490449999999997</v>
      </c>
      <c r="T202" s="39">
        <f t="shared" si="35"/>
        <v>813.93811125000002</v>
      </c>
    </row>
    <row r="203" spans="1:20" ht="180" x14ac:dyDescent="0.2">
      <c r="A203" s="1"/>
      <c r="B203" s="29">
        <v>188</v>
      </c>
      <c r="C203" s="30" t="s">
        <v>145</v>
      </c>
      <c r="D203" s="31">
        <v>375536.58</v>
      </c>
      <c r="E203" s="32">
        <v>392285.51</v>
      </c>
      <c r="F203" s="33">
        <v>1679</v>
      </c>
      <c r="G203" s="34">
        <v>2328</v>
      </c>
      <c r="H203" s="44" t="s">
        <v>132</v>
      </c>
      <c r="I203" s="36">
        <f>I31*0.3/2</f>
        <v>738.47550000000001</v>
      </c>
      <c r="J203" s="40">
        <v>0</v>
      </c>
      <c r="K203" s="38">
        <f t="shared" si="26"/>
        <v>73.847549999999998</v>
      </c>
      <c r="L203" s="38">
        <f t="shared" si="27"/>
        <v>22.154264999999999</v>
      </c>
      <c r="M203" s="38">
        <f t="shared" si="28"/>
        <v>44.308529999999998</v>
      </c>
      <c r="N203" s="38">
        <f t="shared" si="29"/>
        <v>14.76951</v>
      </c>
      <c r="O203" s="38">
        <f t="shared" si="30"/>
        <v>14.76951</v>
      </c>
      <c r="P203" s="38">
        <f t="shared" si="31"/>
        <v>9.2309437499999998</v>
      </c>
      <c r="Q203" s="38">
        <f t="shared" si="32"/>
        <v>36.923774999999999</v>
      </c>
      <c r="R203" s="38">
        <f t="shared" si="33"/>
        <v>6.6462794999999995</v>
      </c>
      <c r="S203" s="38">
        <f t="shared" si="34"/>
        <v>0.73847550000000006</v>
      </c>
      <c r="T203" s="39">
        <f t="shared" si="35"/>
        <v>961.86433875</v>
      </c>
    </row>
    <row r="204" spans="1:20" ht="180" x14ac:dyDescent="0.2">
      <c r="A204" s="1"/>
      <c r="B204" s="29">
        <v>189</v>
      </c>
      <c r="C204" s="30" t="s">
        <v>146</v>
      </c>
      <c r="D204" s="31">
        <v>500715.44</v>
      </c>
      <c r="E204" s="32">
        <v>523047.35</v>
      </c>
      <c r="F204" s="33">
        <v>1680</v>
      </c>
      <c r="G204" s="34">
        <v>2329</v>
      </c>
      <c r="H204" s="44" t="s">
        <v>132</v>
      </c>
      <c r="I204" s="36">
        <f>I32*0.3/2</f>
        <v>852.04199999999992</v>
      </c>
      <c r="J204" s="40">
        <v>0</v>
      </c>
      <c r="K204" s="38">
        <f t="shared" si="26"/>
        <v>85.2042</v>
      </c>
      <c r="L204" s="38">
        <f t="shared" si="27"/>
        <v>25.561259999999997</v>
      </c>
      <c r="M204" s="38">
        <f t="shared" si="28"/>
        <v>51.122519999999994</v>
      </c>
      <c r="N204" s="38">
        <f t="shared" si="29"/>
        <v>17.040839999999999</v>
      </c>
      <c r="O204" s="38">
        <f t="shared" si="30"/>
        <v>17.040839999999999</v>
      </c>
      <c r="P204" s="38">
        <f t="shared" si="31"/>
        <v>10.650525</v>
      </c>
      <c r="Q204" s="38">
        <f t="shared" si="32"/>
        <v>42.6021</v>
      </c>
      <c r="R204" s="38">
        <f t="shared" si="33"/>
        <v>7.6683779999999988</v>
      </c>
      <c r="S204" s="38">
        <f t="shared" si="34"/>
        <v>0.85204199999999997</v>
      </c>
      <c r="T204" s="39">
        <f t="shared" si="35"/>
        <v>1109.7847049999998</v>
      </c>
    </row>
    <row r="205" spans="1:20" ht="180" x14ac:dyDescent="0.2">
      <c r="A205" s="1"/>
      <c r="B205" s="29">
        <v>190</v>
      </c>
      <c r="C205" s="30" t="s">
        <v>147</v>
      </c>
      <c r="D205" s="31">
        <v>500715.44</v>
      </c>
      <c r="E205" s="32">
        <v>523047.35</v>
      </c>
      <c r="F205" s="33">
        <v>1681</v>
      </c>
      <c r="G205" s="34">
        <v>2330</v>
      </c>
      <c r="H205" s="44" t="s">
        <v>132</v>
      </c>
      <c r="I205" s="36">
        <f>I33*0.3/2</f>
        <v>909.38400000000001</v>
      </c>
      <c r="J205" s="40">
        <v>0</v>
      </c>
      <c r="K205" s="38">
        <f t="shared" si="26"/>
        <v>90.938400000000001</v>
      </c>
      <c r="L205" s="38">
        <f t="shared" si="27"/>
        <v>27.28152</v>
      </c>
      <c r="M205" s="38">
        <f t="shared" si="28"/>
        <v>54.563040000000001</v>
      </c>
      <c r="N205" s="38">
        <f t="shared" si="29"/>
        <v>18.18768</v>
      </c>
      <c r="O205" s="38">
        <f t="shared" si="30"/>
        <v>18.18768</v>
      </c>
      <c r="P205" s="38">
        <f t="shared" si="31"/>
        <v>11.3673</v>
      </c>
      <c r="Q205" s="38">
        <f t="shared" si="32"/>
        <v>45.469200000000001</v>
      </c>
      <c r="R205" s="38">
        <f t="shared" si="33"/>
        <v>8.1844559999999991</v>
      </c>
      <c r="S205" s="38">
        <f t="shared" si="34"/>
        <v>0.90938400000000008</v>
      </c>
      <c r="T205" s="39">
        <f t="shared" si="35"/>
        <v>1184.4726599999999</v>
      </c>
    </row>
    <row r="206" spans="1:20" x14ac:dyDescent="0.2">
      <c r="A206" s="46"/>
      <c r="B206" s="96">
        <v>191</v>
      </c>
      <c r="C206" s="47" t="s">
        <v>148</v>
      </c>
      <c r="D206" s="48">
        <v>625.89</v>
      </c>
      <c r="E206" s="49">
        <v>653.79999999999995</v>
      </c>
      <c r="F206" s="50">
        <v>859</v>
      </c>
      <c r="G206" s="51">
        <v>2331</v>
      </c>
      <c r="H206" s="52" t="s">
        <v>30</v>
      </c>
      <c r="I206" s="53">
        <v>111.35</v>
      </c>
      <c r="J206" s="54">
        <v>19.170000000000002</v>
      </c>
      <c r="K206" s="38">
        <f t="shared" si="26"/>
        <v>11.135</v>
      </c>
      <c r="L206" s="38">
        <f t="shared" si="27"/>
        <v>3.3404999999999996</v>
      </c>
      <c r="M206" s="38">
        <f t="shared" si="28"/>
        <v>6.6809999999999992</v>
      </c>
      <c r="N206" s="38">
        <f t="shared" si="29"/>
        <v>2.2269999999999999</v>
      </c>
      <c r="O206" s="38">
        <f t="shared" si="30"/>
        <v>2.2269999999999999</v>
      </c>
      <c r="P206" s="38">
        <f t="shared" si="31"/>
        <v>1.391875</v>
      </c>
      <c r="Q206" s="38">
        <f t="shared" si="32"/>
        <v>5.5674999999999999</v>
      </c>
      <c r="R206" s="38">
        <f t="shared" si="33"/>
        <v>1.0021499999999999</v>
      </c>
      <c r="S206" s="38">
        <f t="shared" si="34"/>
        <v>0.11134999999999999</v>
      </c>
      <c r="T206" s="39">
        <f t="shared" si="35"/>
        <v>164.20337499999997</v>
      </c>
    </row>
    <row r="207" spans="1:20" x14ac:dyDescent="0.2">
      <c r="A207" s="1"/>
      <c r="B207" s="29">
        <v>192</v>
      </c>
      <c r="C207" s="30" t="s">
        <v>149</v>
      </c>
      <c r="D207" s="31">
        <v>1251.79</v>
      </c>
      <c r="E207" s="32">
        <v>1307.6199999999999</v>
      </c>
      <c r="F207" s="33">
        <v>860</v>
      </c>
      <c r="G207" s="34">
        <v>2332</v>
      </c>
      <c r="H207" s="35" t="s">
        <v>30</v>
      </c>
      <c r="I207" s="36">
        <v>168.88</v>
      </c>
      <c r="J207" s="40">
        <v>19.170000000000002</v>
      </c>
      <c r="K207" s="38">
        <f t="shared" si="26"/>
        <v>16.888000000000002</v>
      </c>
      <c r="L207" s="38">
        <f t="shared" si="27"/>
        <v>5.0663999999999998</v>
      </c>
      <c r="M207" s="38">
        <f t="shared" si="28"/>
        <v>10.1328</v>
      </c>
      <c r="N207" s="38">
        <f t="shared" si="29"/>
        <v>3.3776000000000002</v>
      </c>
      <c r="O207" s="38">
        <f t="shared" si="30"/>
        <v>3.3776000000000002</v>
      </c>
      <c r="P207" s="38">
        <f t="shared" si="31"/>
        <v>2.1110000000000002</v>
      </c>
      <c r="Q207" s="38">
        <f t="shared" si="32"/>
        <v>8.4440000000000008</v>
      </c>
      <c r="R207" s="38">
        <f t="shared" si="33"/>
        <v>1.5199199999999999</v>
      </c>
      <c r="S207" s="38">
        <f t="shared" si="34"/>
        <v>0.16888</v>
      </c>
      <c r="T207" s="39">
        <f t="shared" si="35"/>
        <v>239.1362</v>
      </c>
    </row>
    <row r="208" spans="1:20" x14ac:dyDescent="0.2">
      <c r="A208" s="1"/>
      <c r="B208" s="29">
        <v>193</v>
      </c>
      <c r="C208" s="30" t="s">
        <v>150</v>
      </c>
      <c r="D208" s="31">
        <v>2503.58</v>
      </c>
      <c r="E208" s="32">
        <v>2615.2399999999998</v>
      </c>
      <c r="F208" s="33">
        <v>861</v>
      </c>
      <c r="G208" s="34">
        <v>2333</v>
      </c>
      <c r="H208" s="35" t="s">
        <v>30</v>
      </c>
      <c r="I208" s="36">
        <v>228.27</v>
      </c>
      <c r="J208" s="40">
        <v>19.170000000000002</v>
      </c>
      <c r="K208" s="38">
        <f t="shared" ref="K208:K271" si="39">0.1*I208</f>
        <v>22.827000000000002</v>
      </c>
      <c r="L208" s="38">
        <f t="shared" ref="L208:L271" si="40">0.03*I208</f>
        <v>6.8480999999999996</v>
      </c>
      <c r="M208" s="38">
        <f t="shared" ref="M208:M271" si="41">0.06*I208</f>
        <v>13.696199999999999</v>
      </c>
      <c r="N208" s="38">
        <f t="shared" ref="N208:N271" si="42">0.02*I208</f>
        <v>4.5654000000000003</v>
      </c>
      <c r="O208" s="38">
        <f t="shared" ref="O208:O271" si="43">0.02*I208</f>
        <v>4.5654000000000003</v>
      </c>
      <c r="P208" s="38">
        <f t="shared" ref="P208:P271" si="44">0.0125*I208</f>
        <v>2.8533750000000002</v>
      </c>
      <c r="Q208" s="38">
        <f t="shared" ref="Q208:Q271" si="45">0.05*I208</f>
        <v>11.413500000000001</v>
      </c>
      <c r="R208" s="38">
        <f t="shared" ref="R208:R271" si="46">0.009*I208</f>
        <v>2.05443</v>
      </c>
      <c r="S208" s="38">
        <f t="shared" ref="S208:S271" si="47">0.001*I208</f>
        <v>0.22827000000000003</v>
      </c>
      <c r="T208" s="39">
        <f t="shared" ref="T208:T271" si="48">SUM(I208:S208)</f>
        <v>316.49167500000004</v>
      </c>
    </row>
    <row r="209" spans="1:20" x14ac:dyDescent="0.2">
      <c r="A209" s="1"/>
      <c r="B209" s="29">
        <v>194</v>
      </c>
      <c r="C209" s="30" t="s">
        <v>151</v>
      </c>
      <c r="D209" s="31">
        <v>5007.1499999999996</v>
      </c>
      <c r="E209" s="32">
        <v>5230.47</v>
      </c>
      <c r="F209" s="33">
        <v>862</v>
      </c>
      <c r="G209" s="34">
        <v>2334</v>
      </c>
      <c r="H209" s="35" t="s">
        <v>30</v>
      </c>
      <c r="I209" s="36">
        <v>319.17</v>
      </c>
      <c r="J209" s="40">
        <v>19.170000000000002</v>
      </c>
      <c r="K209" s="38">
        <f t="shared" si="39"/>
        <v>31.917000000000002</v>
      </c>
      <c r="L209" s="38">
        <f t="shared" si="40"/>
        <v>9.5751000000000008</v>
      </c>
      <c r="M209" s="38">
        <f t="shared" si="41"/>
        <v>19.150200000000002</v>
      </c>
      <c r="N209" s="38">
        <f t="shared" si="42"/>
        <v>6.3834000000000009</v>
      </c>
      <c r="O209" s="38">
        <f t="shared" si="43"/>
        <v>6.3834000000000009</v>
      </c>
      <c r="P209" s="38">
        <f t="shared" si="44"/>
        <v>3.9896250000000002</v>
      </c>
      <c r="Q209" s="38">
        <f t="shared" si="45"/>
        <v>15.958500000000001</v>
      </c>
      <c r="R209" s="38">
        <f t="shared" si="46"/>
        <v>2.8725299999999998</v>
      </c>
      <c r="S209" s="38">
        <f t="shared" si="47"/>
        <v>0.31917000000000001</v>
      </c>
      <c r="T209" s="39">
        <f t="shared" si="48"/>
        <v>434.88892500000003</v>
      </c>
    </row>
    <row r="210" spans="1:20" x14ac:dyDescent="0.2">
      <c r="A210" s="1"/>
      <c r="B210" s="29">
        <v>195</v>
      </c>
      <c r="C210" s="30" t="s">
        <v>152</v>
      </c>
      <c r="D210" s="31">
        <v>10014.299999999999</v>
      </c>
      <c r="E210" s="32">
        <v>10460.94</v>
      </c>
      <c r="F210" s="33">
        <v>863</v>
      </c>
      <c r="G210" s="34">
        <v>2335</v>
      </c>
      <c r="H210" s="35" t="s">
        <v>30</v>
      </c>
      <c r="I210" s="36">
        <v>636.51</v>
      </c>
      <c r="J210" s="40">
        <v>19.170000000000002</v>
      </c>
      <c r="K210" s="38">
        <f t="shared" si="39"/>
        <v>63.651000000000003</v>
      </c>
      <c r="L210" s="38">
        <f t="shared" si="40"/>
        <v>19.095299999999998</v>
      </c>
      <c r="M210" s="38">
        <f t="shared" si="41"/>
        <v>38.190599999999996</v>
      </c>
      <c r="N210" s="38">
        <f t="shared" si="42"/>
        <v>12.7302</v>
      </c>
      <c r="O210" s="38">
        <f t="shared" si="43"/>
        <v>12.7302</v>
      </c>
      <c r="P210" s="38">
        <f t="shared" si="44"/>
        <v>7.9563750000000004</v>
      </c>
      <c r="Q210" s="38">
        <f t="shared" si="45"/>
        <v>31.825500000000002</v>
      </c>
      <c r="R210" s="38">
        <f t="shared" si="46"/>
        <v>5.7285899999999996</v>
      </c>
      <c r="S210" s="38">
        <f t="shared" si="47"/>
        <v>0.63651000000000002</v>
      </c>
      <c r="T210" s="39">
        <f t="shared" si="48"/>
        <v>848.22427499999992</v>
      </c>
    </row>
    <row r="211" spans="1:20" x14ac:dyDescent="0.2">
      <c r="A211" s="1"/>
      <c r="B211" s="29">
        <v>196</v>
      </c>
      <c r="C211" s="30" t="s">
        <v>153</v>
      </c>
      <c r="D211" s="31">
        <v>15021.47</v>
      </c>
      <c r="E211" s="32">
        <v>15691.43</v>
      </c>
      <c r="F211" s="33">
        <v>864</v>
      </c>
      <c r="G211" s="34">
        <v>2336</v>
      </c>
      <c r="H211" s="35" t="s">
        <v>30</v>
      </c>
      <c r="I211" s="36">
        <v>681.04</v>
      </c>
      <c r="J211" s="40">
        <v>19.170000000000002</v>
      </c>
      <c r="K211" s="38">
        <f t="shared" si="39"/>
        <v>68.103999999999999</v>
      </c>
      <c r="L211" s="38">
        <f t="shared" si="40"/>
        <v>20.431199999999997</v>
      </c>
      <c r="M211" s="38">
        <f t="shared" si="41"/>
        <v>40.862399999999994</v>
      </c>
      <c r="N211" s="38">
        <f t="shared" si="42"/>
        <v>13.620799999999999</v>
      </c>
      <c r="O211" s="38">
        <f t="shared" si="43"/>
        <v>13.620799999999999</v>
      </c>
      <c r="P211" s="38">
        <f t="shared" si="44"/>
        <v>8.5129999999999999</v>
      </c>
      <c r="Q211" s="38">
        <f t="shared" si="45"/>
        <v>34.052</v>
      </c>
      <c r="R211" s="38">
        <f t="shared" si="46"/>
        <v>6.1293599999999993</v>
      </c>
      <c r="S211" s="38">
        <f t="shared" si="47"/>
        <v>0.68103999999999998</v>
      </c>
      <c r="T211" s="39">
        <f t="shared" si="48"/>
        <v>906.22460000000012</v>
      </c>
    </row>
    <row r="212" spans="1:20" x14ac:dyDescent="0.2">
      <c r="A212" s="1"/>
      <c r="B212" s="29">
        <v>197</v>
      </c>
      <c r="C212" s="30" t="s">
        <v>154</v>
      </c>
      <c r="D212" s="31">
        <v>25035.77</v>
      </c>
      <c r="E212" s="32">
        <v>26152.37</v>
      </c>
      <c r="F212" s="33">
        <v>865</v>
      </c>
      <c r="G212" s="34">
        <v>2337</v>
      </c>
      <c r="H212" s="35" t="s">
        <v>30</v>
      </c>
      <c r="I212" s="36">
        <v>862.9</v>
      </c>
      <c r="J212" s="40">
        <v>19.170000000000002</v>
      </c>
      <c r="K212" s="38">
        <f t="shared" si="39"/>
        <v>86.29</v>
      </c>
      <c r="L212" s="38">
        <f t="shared" si="40"/>
        <v>25.886999999999997</v>
      </c>
      <c r="M212" s="38">
        <f t="shared" si="41"/>
        <v>51.773999999999994</v>
      </c>
      <c r="N212" s="38">
        <f t="shared" si="42"/>
        <v>17.257999999999999</v>
      </c>
      <c r="O212" s="38">
        <f t="shared" si="43"/>
        <v>17.257999999999999</v>
      </c>
      <c r="P212" s="38">
        <f t="shared" si="44"/>
        <v>10.786250000000001</v>
      </c>
      <c r="Q212" s="38">
        <f t="shared" si="45"/>
        <v>43.145000000000003</v>
      </c>
      <c r="R212" s="38">
        <f t="shared" si="46"/>
        <v>7.7660999999999989</v>
      </c>
      <c r="S212" s="38">
        <f t="shared" si="47"/>
        <v>0.8629</v>
      </c>
      <c r="T212" s="39">
        <f t="shared" si="48"/>
        <v>1143.09725</v>
      </c>
    </row>
    <row r="213" spans="1:20" x14ac:dyDescent="0.2">
      <c r="A213" s="1"/>
      <c r="B213" s="29">
        <v>198</v>
      </c>
      <c r="C213" s="30" t="s">
        <v>155</v>
      </c>
      <c r="D213" s="31">
        <v>37553.65</v>
      </c>
      <c r="E213" s="32">
        <v>39228.54</v>
      </c>
      <c r="F213" s="33">
        <v>866</v>
      </c>
      <c r="G213" s="34">
        <v>2338</v>
      </c>
      <c r="H213" s="35" t="s">
        <v>30</v>
      </c>
      <c r="I213" s="36">
        <v>1091.1500000000001</v>
      </c>
      <c r="J213" s="40">
        <v>19.170000000000002</v>
      </c>
      <c r="K213" s="38">
        <f t="shared" si="39"/>
        <v>109.11500000000001</v>
      </c>
      <c r="L213" s="38">
        <f t="shared" si="40"/>
        <v>32.734500000000004</v>
      </c>
      <c r="M213" s="38">
        <f t="shared" si="41"/>
        <v>65.469000000000008</v>
      </c>
      <c r="N213" s="38">
        <f t="shared" si="42"/>
        <v>21.823000000000004</v>
      </c>
      <c r="O213" s="38">
        <f t="shared" si="43"/>
        <v>21.823000000000004</v>
      </c>
      <c r="P213" s="38">
        <f t="shared" si="44"/>
        <v>13.639375000000001</v>
      </c>
      <c r="Q213" s="38">
        <f t="shared" si="45"/>
        <v>54.557500000000005</v>
      </c>
      <c r="R213" s="38">
        <f t="shared" si="46"/>
        <v>9.8203499999999995</v>
      </c>
      <c r="S213" s="38">
        <f t="shared" si="47"/>
        <v>1.0911500000000001</v>
      </c>
      <c r="T213" s="39">
        <f t="shared" si="48"/>
        <v>1440.3928750000002</v>
      </c>
    </row>
    <row r="214" spans="1:20" x14ac:dyDescent="0.2">
      <c r="A214" s="1"/>
      <c r="B214" s="29">
        <v>199</v>
      </c>
      <c r="C214" s="30" t="s">
        <v>156</v>
      </c>
      <c r="D214" s="31">
        <v>50071.55</v>
      </c>
      <c r="E214" s="32">
        <v>52304.74</v>
      </c>
      <c r="F214" s="33">
        <v>867</v>
      </c>
      <c r="G214" s="34">
        <v>2339</v>
      </c>
      <c r="H214" s="35" t="s">
        <v>30</v>
      </c>
      <c r="I214" s="36">
        <v>1456.73</v>
      </c>
      <c r="J214" s="40">
        <v>19.170000000000002</v>
      </c>
      <c r="K214" s="38">
        <f t="shared" si="39"/>
        <v>145.673</v>
      </c>
      <c r="L214" s="38">
        <f t="shared" si="40"/>
        <v>43.701900000000002</v>
      </c>
      <c r="M214" s="38">
        <f t="shared" si="41"/>
        <v>87.403800000000004</v>
      </c>
      <c r="N214" s="38">
        <f t="shared" si="42"/>
        <v>29.134600000000002</v>
      </c>
      <c r="O214" s="38">
        <f t="shared" si="43"/>
        <v>29.134600000000002</v>
      </c>
      <c r="P214" s="38">
        <f t="shared" si="44"/>
        <v>18.209125</v>
      </c>
      <c r="Q214" s="38">
        <f t="shared" si="45"/>
        <v>72.836500000000001</v>
      </c>
      <c r="R214" s="38">
        <f t="shared" si="46"/>
        <v>13.110569999999999</v>
      </c>
      <c r="S214" s="38">
        <f t="shared" si="47"/>
        <v>1.4567300000000001</v>
      </c>
      <c r="T214" s="39">
        <f t="shared" si="48"/>
        <v>1916.5608250000005</v>
      </c>
    </row>
    <row r="215" spans="1:20" x14ac:dyDescent="0.2">
      <c r="A215" s="1"/>
      <c r="B215" s="29">
        <v>200</v>
      </c>
      <c r="C215" s="30" t="s">
        <v>157</v>
      </c>
      <c r="D215" s="31">
        <v>62589.43</v>
      </c>
      <c r="E215" s="32">
        <v>65380.92</v>
      </c>
      <c r="F215" s="33">
        <v>868</v>
      </c>
      <c r="G215" s="34">
        <v>2340</v>
      </c>
      <c r="H215" s="35" t="s">
        <v>30</v>
      </c>
      <c r="I215" s="36">
        <v>1729.5</v>
      </c>
      <c r="J215" s="40">
        <v>19.170000000000002</v>
      </c>
      <c r="K215" s="38">
        <f t="shared" si="39"/>
        <v>172.95000000000002</v>
      </c>
      <c r="L215" s="38">
        <f t="shared" si="40"/>
        <v>51.884999999999998</v>
      </c>
      <c r="M215" s="38">
        <f t="shared" si="41"/>
        <v>103.77</v>
      </c>
      <c r="N215" s="38">
        <f t="shared" si="42"/>
        <v>34.590000000000003</v>
      </c>
      <c r="O215" s="38">
        <f t="shared" si="43"/>
        <v>34.590000000000003</v>
      </c>
      <c r="P215" s="38">
        <f t="shared" si="44"/>
        <v>21.618750000000002</v>
      </c>
      <c r="Q215" s="38">
        <f t="shared" si="45"/>
        <v>86.475000000000009</v>
      </c>
      <c r="R215" s="38">
        <f t="shared" si="46"/>
        <v>15.565499999999998</v>
      </c>
      <c r="S215" s="38">
        <f t="shared" si="47"/>
        <v>1.7295</v>
      </c>
      <c r="T215" s="39">
        <f t="shared" si="48"/>
        <v>2271.8437500000005</v>
      </c>
    </row>
    <row r="216" spans="1:20" x14ac:dyDescent="0.2">
      <c r="A216" s="1"/>
      <c r="B216" s="29">
        <v>201</v>
      </c>
      <c r="C216" s="30" t="s">
        <v>158</v>
      </c>
      <c r="D216" s="31">
        <v>100143.09</v>
      </c>
      <c r="E216" s="32">
        <v>104609.47</v>
      </c>
      <c r="F216" s="33">
        <v>869</v>
      </c>
      <c r="G216" s="34">
        <v>2341</v>
      </c>
      <c r="H216" s="35" t="s">
        <v>30</v>
      </c>
      <c r="I216" s="36">
        <v>2273.23</v>
      </c>
      <c r="J216" s="40">
        <v>19.170000000000002</v>
      </c>
      <c r="K216" s="38">
        <f t="shared" si="39"/>
        <v>227.32300000000001</v>
      </c>
      <c r="L216" s="38">
        <f t="shared" si="40"/>
        <v>68.196899999999999</v>
      </c>
      <c r="M216" s="38">
        <f t="shared" si="41"/>
        <v>136.3938</v>
      </c>
      <c r="N216" s="38">
        <f t="shared" si="42"/>
        <v>45.464600000000004</v>
      </c>
      <c r="O216" s="38">
        <f t="shared" si="43"/>
        <v>45.464600000000004</v>
      </c>
      <c r="P216" s="38">
        <f t="shared" si="44"/>
        <v>28.415375000000001</v>
      </c>
      <c r="Q216" s="38">
        <f t="shared" si="45"/>
        <v>113.6615</v>
      </c>
      <c r="R216" s="38">
        <f t="shared" si="46"/>
        <v>20.459069999999997</v>
      </c>
      <c r="S216" s="38">
        <f t="shared" si="47"/>
        <v>2.2732299999999999</v>
      </c>
      <c r="T216" s="39">
        <f t="shared" si="48"/>
        <v>2980.0520749999991</v>
      </c>
    </row>
    <row r="217" spans="1:20" x14ac:dyDescent="0.2">
      <c r="A217" s="1"/>
      <c r="B217" s="29">
        <v>202</v>
      </c>
      <c r="C217" s="30" t="s">
        <v>159</v>
      </c>
      <c r="D217" s="31">
        <v>150214.64000000001</v>
      </c>
      <c r="E217" s="32">
        <v>156914.21</v>
      </c>
      <c r="F217" s="33">
        <v>870</v>
      </c>
      <c r="G217" s="34">
        <v>2342</v>
      </c>
      <c r="H217" s="35" t="s">
        <v>30</v>
      </c>
      <c r="I217" s="36">
        <v>3408.91</v>
      </c>
      <c r="J217" s="40">
        <v>19.170000000000002</v>
      </c>
      <c r="K217" s="38">
        <f t="shared" si="39"/>
        <v>340.89100000000002</v>
      </c>
      <c r="L217" s="38">
        <f t="shared" si="40"/>
        <v>102.26729999999999</v>
      </c>
      <c r="M217" s="38">
        <f t="shared" si="41"/>
        <v>204.53459999999998</v>
      </c>
      <c r="N217" s="38">
        <f t="shared" si="42"/>
        <v>68.178200000000004</v>
      </c>
      <c r="O217" s="38">
        <f t="shared" si="43"/>
        <v>68.178200000000004</v>
      </c>
      <c r="P217" s="38">
        <f t="shared" si="44"/>
        <v>42.611375000000002</v>
      </c>
      <c r="Q217" s="38">
        <f t="shared" si="45"/>
        <v>170.44550000000001</v>
      </c>
      <c r="R217" s="38">
        <f t="shared" si="46"/>
        <v>30.680189999999996</v>
      </c>
      <c r="S217" s="38">
        <f t="shared" si="47"/>
        <v>3.4089100000000001</v>
      </c>
      <c r="T217" s="39">
        <f t="shared" si="48"/>
        <v>4459.2752750000009</v>
      </c>
    </row>
    <row r="218" spans="1:20" x14ac:dyDescent="0.2">
      <c r="A218" s="1"/>
      <c r="B218" s="29">
        <v>203</v>
      </c>
      <c r="C218" s="30" t="s">
        <v>160</v>
      </c>
      <c r="D218" s="31">
        <v>250357.73</v>
      </c>
      <c r="E218" s="32">
        <v>261523.68</v>
      </c>
      <c r="F218" s="33">
        <v>871</v>
      </c>
      <c r="G218" s="34">
        <v>2343</v>
      </c>
      <c r="H218" s="35" t="s">
        <v>30</v>
      </c>
      <c r="I218" s="36">
        <v>4166.03</v>
      </c>
      <c r="J218" s="40">
        <v>19.170000000000002</v>
      </c>
      <c r="K218" s="38">
        <f t="shared" si="39"/>
        <v>416.60300000000001</v>
      </c>
      <c r="L218" s="38">
        <f t="shared" si="40"/>
        <v>124.98089999999999</v>
      </c>
      <c r="M218" s="38">
        <f t="shared" si="41"/>
        <v>249.96179999999998</v>
      </c>
      <c r="N218" s="38">
        <f t="shared" si="42"/>
        <v>83.320599999999999</v>
      </c>
      <c r="O218" s="38">
        <f t="shared" si="43"/>
        <v>83.320599999999999</v>
      </c>
      <c r="P218" s="38">
        <f t="shared" si="44"/>
        <v>52.075375000000001</v>
      </c>
      <c r="Q218" s="38">
        <f t="shared" si="45"/>
        <v>208.3015</v>
      </c>
      <c r="R218" s="38">
        <f t="shared" si="46"/>
        <v>37.494269999999993</v>
      </c>
      <c r="S218" s="38">
        <f t="shared" si="47"/>
        <v>4.1660300000000001</v>
      </c>
      <c r="T218" s="39">
        <f t="shared" si="48"/>
        <v>5445.4240749999999</v>
      </c>
    </row>
    <row r="219" spans="1:20" x14ac:dyDescent="0.2">
      <c r="A219" s="1"/>
      <c r="B219" s="29">
        <v>204</v>
      </c>
      <c r="C219" s="30" t="s">
        <v>161</v>
      </c>
      <c r="D219" s="31">
        <v>375536.58</v>
      </c>
      <c r="E219" s="32">
        <v>392285.51</v>
      </c>
      <c r="F219" s="33">
        <v>872</v>
      </c>
      <c r="G219" s="34">
        <v>2344</v>
      </c>
      <c r="H219" s="35" t="s">
        <v>30</v>
      </c>
      <c r="I219" s="36">
        <v>4923.17</v>
      </c>
      <c r="J219" s="40">
        <v>19.170000000000002</v>
      </c>
      <c r="K219" s="38">
        <f t="shared" si="39"/>
        <v>492.31700000000001</v>
      </c>
      <c r="L219" s="38">
        <f t="shared" si="40"/>
        <v>147.6951</v>
      </c>
      <c r="M219" s="38">
        <f t="shared" si="41"/>
        <v>295.39019999999999</v>
      </c>
      <c r="N219" s="38">
        <f t="shared" si="42"/>
        <v>98.463400000000007</v>
      </c>
      <c r="O219" s="38">
        <f t="shared" si="43"/>
        <v>98.463400000000007</v>
      </c>
      <c r="P219" s="38">
        <f t="shared" si="44"/>
        <v>61.539625000000001</v>
      </c>
      <c r="Q219" s="38">
        <f t="shared" si="45"/>
        <v>246.1585</v>
      </c>
      <c r="R219" s="38">
        <f t="shared" si="46"/>
        <v>44.308529999999998</v>
      </c>
      <c r="S219" s="38">
        <f t="shared" si="47"/>
        <v>4.9231699999999998</v>
      </c>
      <c r="T219" s="39">
        <f t="shared" si="48"/>
        <v>6431.5989250000002</v>
      </c>
    </row>
    <row r="220" spans="1:20" x14ac:dyDescent="0.2">
      <c r="A220" s="1"/>
      <c r="B220" s="29">
        <v>205</v>
      </c>
      <c r="C220" s="30" t="s">
        <v>162</v>
      </c>
      <c r="D220" s="31">
        <v>500715.44</v>
      </c>
      <c r="E220" s="32">
        <v>523047.35</v>
      </c>
      <c r="F220" s="33">
        <v>873</v>
      </c>
      <c r="G220" s="34">
        <v>2345</v>
      </c>
      <c r="H220" s="35" t="s">
        <v>30</v>
      </c>
      <c r="I220" s="36">
        <v>5680.28</v>
      </c>
      <c r="J220" s="40">
        <v>19.170000000000002</v>
      </c>
      <c r="K220" s="38">
        <f t="shared" si="39"/>
        <v>568.02800000000002</v>
      </c>
      <c r="L220" s="38">
        <f t="shared" si="40"/>
        <v>170.40839999999997</v>
      </c>
      <c r="M220" s="38">
        <f t="shared" si="41"/>
        <v>340.81679999999994</v>
      </c>
      <c r="N220" s="38">
        <f t="shared" si="42"/>
        <v>113.6056</v>
      </c>
      <c r="O220" s="38">
        <f t="shared" si="43"/>
        <v>113.6056</v>
      </c>
      <c r="P220" s="38">
        <f t="shared" si="44"/>
        <v>71.003500000000003</v>
      </c>
      <c r="Q220" s="38">
        <f t="shared" si="45"/>
        <v>284.01400000000001</v>
      </c>
      <c r="R220" s="38">
        <f t="shared" si="46"/>
        <v>51.122519999999994</v>
      </c>
      <c r="S220" s="38">
        <f t="shared" si="47"/>
        <v>5.6802799999999998</v>
      </c>
      <c r="T220" s="39">
        <f t="shared" si="48"/>
        <v>7417.7346999999991</v>
      </c>
    </row>
    <row r="221" spans="1:20" ht="25.5" x14ac:dyDescent="0.2">
      <c r="A221" s="1"/>
      <c r="B221" s="29">
        <v>206</v>
      </c>
      <c r="C221" s="30" t="s">
        <v>163</v>
      </c>
      <c r="D221" s="31">
        <v>500715.44</v>
      </c>
      <c r="E221" s="32">
        <v>523047.35</v>
      </c>
      <c r="F221" s="33">
        <v>874</v>
      </c>
      <c r="G221" s="34">
        <v>2346</v>
      </c>
      <c r="H221" s="35" t="s">
        <v>30</v>
      </c>
      <c r="I221" s="36">
        <v>6062.56</v>
      </c>
      <c r="J221" s="40">
        <v>19.170000000000002</v>
      </c>
      <c r="K221" s="38">
        <f t="shared" si="39"/>
        <v>606.25600000000009</v>
      </c>
      <c r="L221" s="38">
        <f t="shared" si="40"/>
        <v>181.8768</v>
      </c>
      <c r="M221" s="38">
        <f t="shared" si="41"/>
        <v>363.75360000000001</v>
      </c>
      <c r="N221" s="38">
        <f t="shared" si="42"/>
        <v>121.25120000000001</v>
      </c>
      <c r="O221" s="38">
        <f t="shared" si="43"/>
        <v>121.25120000000001</v>
      </c>
      <c r="P221" s="38">
        <f t="shared" si="44"/>
        <v>75.782000000000011</v>
      </c>
      <c r="Q221" s="38">
        <f t="shared" si="45"/>
        <v>303.12800000000004</v>
      </c>
      <c r="R221" s="38">
        <f t="shared" si="46"/>
        <v>54.563040000000001</v>
      </c>
      <c r="S221" s="38">
        <f t="shared" si="47"/>
        <v>6.0625600000000004</v>
      </c>
      <c r="T221" s="39">
        <f t="shared" si="48"/>
        <v>7915.6544000000004</v>
      </c>
    </row>
    <row r="222" spans="1:20" ht="28.5" x14ac:dyDescent="0.2">
      <c r="A222" s="1"/>
      <c r="B222" s="29">
        <v>207</v>
      </c>
      <c r="C222" s="30" t="s">
        <v>164</v>
      </c>
      <c r="D222" s="31" t="s">
        <v>67</v>
      </c>
      <c r="E222" s="32" t="s">
        <v>67</v>
      </c>
      <c r="F222" s="33">
        <v>875</v>
      </c>
      <c r="G222" s="34">
        <v>2347</v>
      </c>
      <c r="H222" s="35" t="s">
        <v>30</v>
      </c>
      <c r="I222" s="36">
        <v>57.53</v>
      </c>
      <c r="J222" s="40">
        <v>19.170000000000002</v>
      </c>
      <c r="K222" s="38">
        <f t="shared" si="39"/>
        <v>5.7530000000000001</v>
      </c>
      <c r="L222" s="38">
        <f t="shared" si="40"/>
        <v>1.7259</v>
      </c>
      <c r="M222" s="38">
        <f t="shared" si="41"/>
        <v>3.4518</v>
      </c>
      <c r="N222" s="38">
        <f t="shared" si="42"/>
        <v>1.1506000000000001</v>
      </c>
      <c r="O222" s="38">
        <f t="shared" si="43"/>
        <v>1.1506000000000001</v>
      </c>
      <c r="P222" s="38">
        <f t="shared" si="44"/>
        <v>0.71912500000000001</v>
      </c>
      <c r="Q222" s="38">
        <f t="shared" si="45"/>
        <v>2.8765000000000001</v>
      </c>
      <c r="R222" s="38">
        <f t="shared" si="46"/>
        <v>0.51776999999999995</v>
      </c>
      <c r="S222" s="38">
        <f t="shared" si="47"/>
        <v>5.7530000000000005E-2</v>
      </c>
      <c r="T222" s="39">
        <f t="shared" si="48"/>
        <v>94.102824999999996</v>
      </c>
    </row>
    <row r="223" spans="1:20" ht="28.5" x14ac:dyDescent="0.2">
      <c r="A223" s="1"/>
      <c r="B223" s="29">
        <v>208</v>
      </c>
      <c r="C223" s="30" t="s">
        <v>165</v>
      </c>
      <c r="D223" s="31" t="s">
        <v>67</v>
      </c>
      <c r="E223" s="32" t="s">
        <v>67</v>
      </c>
      <c r="F223" s="33">
        <v>876</v>
      </c>
      <c r="G223" s="34">
        <v>2348</v>
      </c>
      <c r="H223" s="35" t="s">
        <v>30</v>
      </c>
      <c r="I223" s="36">
        <v>94.62</v>
      </c>
      <c r="J223" s="40">
        <v>19.170000000000002</v>
      </c>
      <c r="K223" s="38">
        <f t="shared" si="39"/>
        <v>9.4620000000000015</v>
      </c>
      <c r="L223" s="38">
        <f t="shared" si="40"/>
        <v>2.8386</v>
      </c>
      <c r="M223" s="38">
        <f t="shared" si="41"/>
        <v>5.6772</v>
      </c>
      <c r="N223" s="38">
        <f t="shared" si="42"/>
        <v>1.8924000000000001</v>
      </c>
      <c r="O223" s="38">
        <f t="shared" si="43"/>
        <v>1.8924000000000001</v>
      </c>
      <c r="P223" s="38">
        <f t="shared" si="44"/>
        <v>1.1827500000000002</v>
      </c>
      <c r="Q223" s="38">
        <f t="shared" si="45"/>
        <v>4.7310000000000008</v>
      </c>
      <c r="R223" s="38">
        <f t="shared" si="46"/>
        <v>0.85158</v>
      </c>
      <c r="S223" s="38">
        <f t="shared" si="47"/>
        <v>9.462000000000001E-2</v>
      </c>
      <c r="T223" s="39">
        <f t="shared" si="48"/>
        <v>142.41255000000004</v>
      </c>
    </row>
    <row r="224" spans="1:20" ht="28.5" x14ac:dyDescent="0.2">
      <c r="A224" s="1"/>
      <c r="B224" s="29">
        <v>209</v>
      </c>
      <c r="C224" s="30" t="s">
        <v>166</v>
      </c>
      <c r="D224" s="31" t="s">
        <v>67</v>
      </c>
      <c r="E224" s="32" t="s">
        <v>67</v>
      </c>
      <c r="F224" s="33">
        <v>877</v>
      </c>
      <c r="G224" s="34">
        <v>2349</v>
      </c>
      <c r="H224" s="35" t="s">
        <v>30</v>
      </c>
      <c r="I224" s="36">
        <v>74.209999999999994</v>
      </c>
      <c r="J224" s="40">
        <v>19.170000000000002</v>
      </c>
      <c r="K224" s="38">
        <f t="shared" si="39"/>
        <v>7.4209999999999994</v>
      </c>
      <c r="L224" s="38">
        <f t="shared" si="40"/>
        <v>2.2262999999999997</v>
      </c>
      <c r="M224" s="38">
        <f t="shared" si="41"/>
        <v>4.4525999999999994</v>
      </c>
      <c r="N224" s="38">
        <f t="shared" si="42"/>
        <v>1.4842</v>
      </c>
      <c r="O224" s="38">
        <f t="shared" si="43"/>
        <v>1.4842</v>
      </c>
      <c r="P224" s="38">
        <f t="shared" si="44"/>
        <v>0.92762499999999992</v>
      </c>
      <c r="Q224" s="38">
        <f t="shared" si="45"/>
        <v>3.7104999999999997</v>
      </c>
      <c r="R224" s="38">
        <f t="shared" si="46"/>
        <v>0.66788999999999987</v>
      </c>
      <c r="S224" s="38">
        <f t="shared" si="47"/>
        <v>7.4209999999999998E-2</v>
      </c>
      <c r="T224" s="39">
        <f t="shared" si="48"/>
        <v>115.82852499999998</v>
      </c>
    </row>
    <row r="225" spans="1:20" ht="28.5" x14ac:dyDescent="0.2">
      <c r="A225" s="1"/>
      <c r="B225" s="29">
        <v>210</v>
      </c>
      <c r="C225" s="30" t="s">
        <v>167</v>
      </c>
      <c r="D225" s="31" t="s">
        <v>67</v>
      </c>
      <c r="E225" s="32" t="s">
        <v>67</v>
      </c>
      <c r="F225" s="33">
        <v>878</v>
      </c>
      <c r="G225" s="34">
        <v>2350</v>
      </c>
      <c r="H225" s="44" t="s">
        <v>168</v>
      </c>
      <c r="I225" s="36">
        <v>7.43</v>
      </c>
      <c r="J225" s="40">
        <v>0</v>
      </c>
      <c r="K225" s="38">
        <f t="shared" si="39"/>
        <v>0.74299999999999999</v>
      </c>
      <c r="L225" s="38">
        <f t="shared" si="40"/>
        <v>0.22289999999999999</v>
      </c>
      <c r="M225" s="38">
        <f t="shared" si="41"/>
        <v>0.44579999999999997</v>
      </c>
      <c r="N225" s="38">
        <f t="shared" si="42"/>
        <v>0.14860000000000001</v>
      </c>
      <c r="O225" s="38">
        <f t="shared" si="43"/>
        <v>0.14860000000000001</v>
      </c>
      <c r="P225" s="38">
        <f t="shared" si="44"/>
        <v>9.2874999999999999E-2</v>
      </c>
      <c r="Q225" s="38">
        <f t="shared" si="45"/>
        <v>0.3715</v>
      </c>
      <c r="R225" s="38">
        <f t="shared" si="46"/>
        <v>6.6869999999999999E-2</v>
      </c>
      <c r="S225" s="38">
        <f t="shared" si="47"/>
        <v>7.43E-3</v>
      </c>
      <c r="T225" s="39">
        <f t="shared" si="48"/>
        <v>9.6775749999999974</v>
      </c>
    </row>
    <row r="226" spans="1:20" x14ac:dyDescent="0.2">
      <c r="A226" s="1"/>
      <c r="B226" s="29">
        <v>211</v>
      </c>
      <c r="C226" s="30" t="s">
        <v>169</v>
      </c>
      <c r="D226" s="31">
        <v>625.89</v>
      </c>
      <c r="E226" s="32">
        <v>653.79999999999995</v>
      </c>
      <c r="F226" s="33">
        <v>879</v>
      </c>
      <c r="G226" s="34">
        <v>2351</v>
      </c>
      <c r="H226" s="35" t="s">
        <v>30</v>
      </c>
      <c r="I226" s="36">
        <f t="shared" ref="I226:I244" si="49">I206*0.5</f>
        <v>55.674999999999997</v>
      </c>
      <c r="J226" s="40">
        <v>19.170000000000002</v>
      </c>
      <c r="K226" s="38">
        <f t="shared" si="39"/>
        <v>5.5674999999999999</v>
      </c>
      <c r="L226" s="38">
        <f t="shared" si="40"/>
        <v>1.6702499999999998</v>
      </c>
      <c r="M226" s="38">
        <f t="shared" si="41"/>
        <v>3.3404999999999996</v>
      </c>
      <c r="N226" s="38">
        <f t="shared" si="42"/>
        <v>1.1134999999999999</v>
      </c>
      <c r="O226" s="38">
        <f t="shared" si="43"/>
        <v>1.1134999999999999</v>
      </c>
      <c r="P226" s="38">
        <f t="shared" si="44"/>
        <v>0.69593749999999999</v>
      </c>
      <c r="Q226" s="38">
        <f t="shared" si="45"/>
        <v>2.7837499999999999</v>
      </c>
      <c r="R226" s="38">
        <f t="shared" si="46"/>
        <v>0.50107499999999994</v>
      </c>
      <c r="S226" s="38">
        <f t="shared" si="47"/>
        <v>5.5674999999999995E-2</v>
      </c>
      <c r="T226" s="39">
        <f t="shared" si="48"/>
        <v>91.686687499999991</v>
      </c>
    </row>
    <row r="227" spans="1:20" x14ac:dyDescent="0.2">
      <c r="A227" s="1"/>
      <c r="B227" s="29">
        <v>212</v>
      </c>
      <c r="C227" s="30" t="s">
        <v>170</v>
      </c>
      <c r="D227" s="31">
        <v>1251.79</v>
      </c>
      <c r="E227" s="32">
        <v>1307.6199999999999</v>
      </c>
      <c r="F227" s="33">
        <v>880</v>
      </c>
      <c r="G227" s="34">
        <v>2352</v>
      </c>
      <c r="H227" s="35" t="s">
        <v>30</v>
      </c>
      <c r="I227" s="36">
        <f t="shared" si="49"/>
        <v>84.44</v>
      </c>
      <c r="J227" s="40">
        <v>19.170000000000002</v>
      </c>
      <c r="K227" s="38">
        <f t="shared" si="39"/>
        <v>8.4440000000000008</v>
      </c>
      <c r="L227" s="38">
        <f t="shared" si="40"/>
        <v>2.5331999999999999</v>
      </c>
      <c r="M227" s="38">
        <f t="shared" si="41"/>
        <v>5.0663999999999998</v>
      </c>
      <c r="N227" s="38">
        <f t="shared" si="42"/>
        <v>1.6888000000000001</v>
      </c>
      <c r="O227" s="38">
        <f t="shared" si="43"/>
        <v>1.6888000000000001</v>
      </c>
      <c r="P227" s="38">
        <f t="shared" si="44"/>
        <v>1.0555000000000001</v>
      </c>
      <c r="Q227" s="38">
        <f t="shared" si="45"/>
        <v>4.2220000000000004</v>
      </c>
      <c r="R227" s="38">
        <f t="shared" si="46"/>
        <v>0.75995999999999997</v>
      </c>
      <c r="S227" s="38">
        <f t="shared" si="47"/>
        <v>8.4440000000000001E-2</v>
      </c>
      <c r="T227" s="39">
        <f t="shared" si="48"/>
        <v>129.15309999999999</v>
      </c>
    </row>
    <row r="228" spans="1:20" x14ac:dyDescent="0.2">
      <c r="A228" s="1"/>
      <c r="B228" s="29">
        <v>213</v>
      </c>
      <c r="C228" s="30" t="s">
        <v>171</v>
      </c>
      <c r="D228" s="31">
        <v>2503.58</v>
      </c>
      <c r="E228" s="32">
        <v>2615.2399999999998</v>
      </c>
      <c r="F228" s="33">
        <v>881</v>
      </c>
      <c r="G228" s="34">
        <v>2353</v>
      </c>
      <c r="H228" s="35" t="s">
        <v>30</v>
      </c>
      <c r="I228" s="36">
        <f t="shared" si="49"/>
        <v>114.13500000000001</v>
      </c>
      <c r="J228" s="40">
        <v>19.170000000000002</v>
      </c>
      <c r="K228" s="38">
        <f t="shared" si="39"/>
        <v>11.413500000000001</v>
      </c>
      <c r="L228" s="38">
        <f t="shared" si="40"/>
        <v>3.4240499999999998</v>
      </c>
      <c r="M228" s="38">
        <f t="shared" si="41"/>
        <v>6.8480999999999996</v>
      </c>
      <c r="N228" s="38">
        <f t="shared" si="42"/>
        <v>2.2827000000000002</v>
      </c>
      <c r="O228" s="38">
        <f t="shared" si="43"/>
        <v>2.2827000000000002</v>
      </c>
      <c r="P228" s="38">
        <f t="shared" si="44"/>
        <v>1.4266875000000001</v>
      </c>
      <c r="Q228" s="38">
        <f t="shared" si="45"/>
        <v>5.7067500000000004</v>
      </c>
      <c r="R228" s="38">
        <f t="shared" si="46"/>
        <v>1.027215</v>
      </c>
      <c r="S228" s="38">
        <f t="shared" si="47"/>
        <v>0.11413500000000001</v>
      </c>
      <c r="T228" s="39">
        <f t="shared" si="48"/>
        <v>167.83083750000003</v>
      </c>
    </row>
    <row r="229" spans="1:20" x14ac:dyDescent="0.2">
      <c r="A229" s="1"/>
      <c r="B229" s="29">
        <v>214</v>
      </c>
      <c r="C229" s="30" t="s">
        <v>172</v>
      </c>
      <c r="D229" s="31">
        <v>5007.1499999999996</v>
      </c>
      <c r="E229" s="32">
        <v>5230.47</v>
      </c>
      <c r="F229" s="33">
        <v>882</v>
      </c>
      <c r="G229" s="34">
        <v>2354</v>
      </c>
      <c r="H229" s="35" t="s">
        <v>30</v>
      </c>
      <c r="I229" s="36">
        <f t="shared" si="49"/>
        <v>159.58500000000001</v>
      </c>
      <c r="J229" s="40">
        <v>19.170000000000002</v>
      </c>
      <c r="K229" s="38">
        <f t="shared" si="39"/>
        <v>15.958500000000001</v>
      </c>
      <c r="L229" s="38">
        <f t="shared" si="40"/>
        <v>4.7875500000000004</v>
      </c>
      <c r="M229" s="38">
        <f t="shared" si="41"/>
        <v>9.5751000000000008</v>
      </c>
      <c r="N229" s="38">
        <f t="shared" si="42"/>
        <v>3.1917000000000004</v>
      </c>
      <c r="O229" s="38">
        <f t="shared" si="43"/>
        <v>3.1917000000000004</v>
      </c>
      <c r="P229" s="38">
        <f t="shared" si="44"/>
        <v>1.9948125000000001</v>
      </c>
      <c r="Q229" s="38">
        <f t="shared" si="45"/>
        <v>7.9792500000000004</v>
      </c>
      <c r="R229" s="38">
        <f t="shared" si="46"/>
        <v>1.4362649999999999</v>
      </c>
      <c r="S229" s="38">
        <f t="shared" si="47"/>
        <v>0.159585</v>
      </c>
      <c r="T229" s="39">
        <f t="shared" si="48"/>
        <v>227.02946249999999</v>
      </c>
    </row>
    <row r="230" spans="1:20" ht="25.5" x14ac:dyDescent="0.2">
      <c r="A230" s="1"/>
      <c r="B230" s="29">
        <v>215</v>
      </c>
      <c r="C230" s="30" t="s">
        <v>173</v>
      </c>
      <c r="D230" s="31">
        <v>10014.299999999999</v>
      </c>
      <c r="E230" s="32">
        <v>10460.94</v>
      </c>
      <c r="F230" s="33">
        <v>883</v>
      </c>
      <c r="G230" s="34">
        <v>2355</v>
      </c>
      <c r="H230" s="35" t="s">
        <v>30</v>
      </c>
      <c r="I230" s="36">
        <f t="shared" si="49"/>
        <v>318.255</v>
      </c>
      <c r="J230" s="40">
        <v>19.170000000000002</v>
      </c>
      <c r="K230" s="38">
        <f t="shared" si="39"/>
        <v>31.825500000000002</v>
      </c>
      <c r="L230" s="38">
        <f t="shared" si="40"/>
        <v>9.5476499999999991</v>
      </c>
      <c r="M230" s="38">
        <f t="shared" si="41"/>
        <v>19.095299999999998</v>
      </c>
      <c r="N230" s="38">
        <f t="shared" si="42"/>
        <v>6.3651</v>
      </c>
      <c r="O230" s="38">
        <f t="shared" si="43"/>
        <v>6.3651</v>
      </c>
      <c r="P230" s="38">
        <f t="shared" si="44"/>
        <v>3.9781875000000002</v>
      </c>
      <c r="Q230" s="38">
        <f t="shared" si="45"/>
        <v>15.912750000000001</v>
      </c>
      <c r="R230" s="38">
        <f t="shared" si="46"/>
        <v>2.8642949999999998</v>
      </c>
      <c r="S230" s="38">
        <f t="shared" si="47"/>
        <v>0.31825500000000001</v>
      </c>
      <c r="T230" s="39">
        <f t="shared" si="48"/>
        <v>433.6971375</v>
      </c>
    </row>
    <row r="231" spans="1:20" x14ac:dyDescent="0.2">
      <c r="A231" s="1"/>
      <c r="B231" s="29">
        <v>216</v>
      </c>
      <c r="C231" s="30" t="s">
        <v>174</v>
      </c>
      <c r="D231" s="31">
        <v>15021.47</v>
      </c>
      <c r="E231" s="32">
        <v>15691.43</v>
      </c>
      <c r="F231" s="33">
        <v>884</v>
      </c>
      <c r="G231" s="34">
        <v>2356</v>
      </c>
      <c r="H231" s="35" t="s">
        <v>30</v>
      </c>
      <c r="I231" s="36">
        <f t="shared" si="49"/>
        <v>340.52</v>
      </c>
      <c r="J231" s="40">
        <v>19.170000000000002</v>
      </c>
      <c r="K231" s="38">
        <f t="shared" si="39"/>
        <v>34.052</v>
      </c>
      <c r="L231" s="38">
        <f t="shared" si="40"/>
        <v>10.215599999999998</v>
      </c>
      <c r="M231" s="38">
        <f t="shared" si="41"/>
        <v>20.431199999999997</v>
      </c>
      <c r="N231" s="38">
        <f t="shared" si="42"/>
        <v>6.8103999999999996</v>
      </c>
      <c r="O231" s="38">
        <f t="shared" si="43"/>
        <v>6.8103999999999996</v>
      </c>
      <c r="P231" s="38">
        <f t="shared" si="44"/>
        <v>4.2565</v>
      </c>
      <c r="Q231" s="38">
        <f t="shared" si="45"/>
        <v>17.026</v>
      </c>
      <c r="R231" s="38">
        <f t="shared" si="46"/>
        <v>3.0646799999999996</v>
      </c>
      <c r="S231" s="38">
        <f t="shared" si="47"/>
        <v>0.34051999999999999</v>
      </c>
      <c r="T231" s="39">
        <f t="shared" si="48"/>
        <v>462.6973000000001</v>
      </c>
    </row>
    <row r="232" spans="1:20" x14ac:dyDescent="0.2">
      <c r="A232" s="1"/>
      <c r="B232" s="29">
        <v>217</v>
      </c>
      <c r="C232" s="30" t="s">
        <v>175</v>
      </c>
      <c r="D232" s="31">
        <v>25035.77</v>
      </c>
      <c r="E232" s="32">
        <v>26152.37</v>
      </c>
      <c r="F232" s="33">
        <v>885</v>
      </c>
      <c r="G232" s="34">
        <v>2357</v>
      </c>
      <c r="H232" s="35" t="s">
        <v>30</v>
      </c>
      <c r="I232" s="36">
        <f t="shared" si="49"/>
        <v>431.45</v>
      </c>
      <c r="J232" s="40">
        <v>19.170000000000002</v>
      </c>
      <c r="K232" s="38">
        <f t="shared" si="39"/>
        <v>43.145000000000003</v>
      </c>
      <c r="L232" s="38">
        <f t="shared" si="40"/>
        <v>12.943499999999998</v>
      </c>
      <c r="M232" s="38">
        <f t="shared" si="41"/>
        <v>25.886999999999997</v>
      </c>
      <c r="N232" s="38">
        <f t="shared" si="42"/>
        <v>8.6289999999999996</v>
      </c>
      <c r="O232" s="38">
        <f t="shared" si="43"/>
        <v>8.6289999999999996</v>
      </c>
      <c r="P232" s="38">
        <f t="shared" si="44"/>
        <v>5.3931250000000004</v>
      </c>
      <c r="Q232" s="38">
        <f t="shared" si="45"/>
        <v>21.572500000000002</v>
      </c>
      <c r="R232" s="38">
        <f t="shared" si="46"/>
        <v>3.8830499999999994</v>
      </c>
      <c r="S232" s="38">
        <f t="shared" si="47"/>
        <v>0.43145</v>
      </c>
      <c r="T232" s="39">
        <f t="shared" si="48"/>
        <v>581.13362500000005</v>
      </c>
    </row>
    <row r="233" spans="1:20" ht="25.5" x14ac:dyDescent="0.2">
      <c r="A233" s="1"/>
      <c r="B233" s="29">
        <v>218</v>
      </c>
      <c r="C233" s="30" t="s">
        <v>176</v>
      </c>
      <c r="D233" s="31">
        <v>37553.65</v>
      </c>
      <c r="E233" s="32">
        <v>39228.54</v>
      </c>
      <c r="F233" s="33">
        <v>886</v>
      </c>
      <c r="G233" s="34">
        <v>2358</v>
      </c>
      <c r="H233" s="35" t="s">
        <v>30</v>
      </c>
      <c r="I233" s="36">
        <f t="shared" si="49"/>
        <v>545.57500000000005</v>
      </c>
      <c r="J233" s="40">
        <v>19.170000000000002</v>
      </c>
      <c r="K233" s="38">
        <f t="shared" si="39"/>
        <v>54.557500000000005</v>
      </c>
      <c r="L233" s="38">
        <f t="shared" si="40"/>
        <v>16.367250000000002</v>
      </c>
      <c r="M233" s="38">
        <f t="shared" si="41"/>
        <v>32.734500000000004</v>
      </c>
      <c r="N233" s="38">
        <f t="shared" si="42"/>
        <v>10.911500000000002</v>
      </c>
      <c r="O233" s="38">
        <f t="shared" si="43"/>
        <v>10.911500000000002</v>
      </c>
      <c r="P233" s="38">
        <f t="shared" si="44"/>
        <v>6.8196875000000006</v>
      </c>
      <c r="Q233" s="38">
        <f t="shared" si="45"/>
        <v>27.278750000000002</v>
      </c>
      <c r="R233" s="38">
        <f t="shared" si="46"/>
        <v>4.9101749999999997</v>
      </c>
      <c r="S233" s="38">
        <f t="shared" si="47"/>
        <v>0.54557500000000003</v>
      </c>
      <c r="T233" s="39">
        <f t="shared" si="48"/>
        <v>729.78143750000015</v>
      </c>
    </row>
    <row r="234" spans="1:20" ht="25.5" x14ac:dyDescent="0.2">
      <c r="A234" s="1"/>
      <c r="B234" s="29">
        <v>219</v>
      </c>
      <c r="C234" s="30" t="s">
        <v>177</v>
      </c>
      <c r="D234" s="31">
        <v>50071.55</v>
      </c>
      <c r="E234" s="32">
        <v>52304.74</v>
      </c>
      <c r="F234" s="33">
        <v>887</v>
      </c>
      <c r="G234" s="34">
        <v>2359</v>
      </c>
      <c r="H234" s="35" t="s">
        <v>30</v>
      </c>
      <c r="I234" s="36">
        <f t="shared" si="49"/>
        <v>728.36500000000001</v>
      </c>
      <c r="J234" s="40">
        <v>19.170000000000002</v>
      </c>
      <c r="K234" s="38">
        <f t="shared" si="39"/>
        <v>72.836500000000001</v>
      </c>
      <c r="L234" s="38">
        <f t="shared" si="40"/>
        <v>21.850950000000001</v>
      </c>
      <c r="M234" s="38">
        <f t="shared" si="41"/>
        <v>43.701900000000002</v>
      </c>
      <c r="N234" s="38">
        <f t="shared" si="42"/>
        <v>14.567300000000001</v>
      </c>
      <c r="O234" s="38">
        <f t="shared" si="43"/>
        <v>14.567300000000001</v>
      </c>
      <c r="P234" s="38">
        <f t="shared" si="44"/>
        <v>9.1045625000000001</v>
      </c>
      <c r="Q234" s="38">
        <f t="shared" si="45"/>
        <v>36.41825</v>
      </c>
      <c r="R234" s="38">
        <f t="shared" si="46"/>
        <v>6.5552849999999996</v>
      </c>
      <c r="S234" s="38">
        <f t="shared" si="47"/>
        <v>0.72836500000000004</v>
      </c>
      <c r="T234" s="39">
        <f t="shared" si="48"/>
        <v>967.86541250000028</v>
      </c>
    </row>
    <row r="235" spans="1:20" ht="25.5" x14ac:dyDescent="0.2">
      <c r="A235" s="1"/>
      <c r="B235" s="29">
        <v>220</v>
      </c>
      <c r="C235" s="30" t="s">
        <v>178</v>
      </c>
      <c r="D235" s="31">
        <v>62589.43</v>
      </c>
      <c r="E235" s="32">
        <v>65380.92</v>
      </c>
      <c r="F235" s="33">
        <v>888</v>
      </c>
      <c r="G235" s="34">
        <v>2360</v>
      </c>
      <c r="H235" s="35" t="s">
        <v>30</v>
      </c>
      <c r="I235" s="36">
        <f t="shared" si="49"/>
        <v>864.75</v>
      </c>
      <c r="J235" s="40">
        <v>19.170000000000002</v>
      </c>
      <c r="K235" s="38">
        <f t="shared" si="39"/>
        <v>86.475000000000009</v>
      </c>
      <c r="L235" s="38">
        <f t="shared" si="40"/>
        <v>25.942499999999999</v>
      </c>
      <c r="M235" s="38">
        <f t="shared" si="41"/>
        <v>51.884999999999998</v>
      </c>
      <c r="N235" s="38">
        <f t="shared" si="42"/>
        <v>17.295000000000002</v>
      </c>
      <c r="O235" s="38">
        <f t="shared" si="43"/>
        <v>17.295000000000002</v>
      </c>
      <c r="P235" s="38">
        <f t="shared" si="44"/>
        <v>10.809375000000001</v>
      </c>
      <c r="Q235" s="38">
        <f t="shared" si="45"/>
        <v>43.237500000000004</v>
      </c>
      <c r="R235" s="38">
        <f t="shared" si="46"/>
        <v>7.7827499999999992</v>
      </c>
      <c r="S235" s="38">
        <f t="shared" si="47"/>
        <v>0.86475000000000002</v>
      </c>
      <c r="T235" s="39">
        <f t="shared" si="48"/>
        <v>1145.5068750000003</v>
      </c>
    </row>
    <row r="236" spans="1:20" ht="25.5" x14ac:dyDescent="0.2">
      <c r="A236" s="1"/>
      <c r="B236" s="29">
        <v>221</v>
      </c>
      <c r="C236" s="30" t="s">
        <v>179</v>
      </c>
      <c r="D236" s="31">
        <v>100143.09</v>
      </c>
      <c r="E236" s="32">
        <v>104609.47</v>
      </c>
      <c r="F236" s="33">
        <v>889</v>
      </c>
      <c r="G236" s="34">
        <v>2361</v>
      </c>
      <c r="H236" s="35" t="s">
        <v>30</v>
      </c>
      <c r="I236" s="36">
        <f t="shared" si="49"/>
        <v>1136.615</v>
      </c>
      <c r="J236" s="40">
        <v>19.170000000000002</v>
      </c>
      <c r="K236" s="38">
        <f t="shared" si="39"/>
        <v>113.6615</v>
      </c>
      <c r="L236" s="38">
        <f t="shared" si="40"/>
        <v>34.09845</v>
      </c>
      <c r="M236" s="38">
        <f t="shared" si="41"/>
        <v>68.196899999999999</v>
      </c>
      <c r="N236" s="38">
        <f t="shared" si="42"/>
        <v>22.732300000000002</v>
      </c>
      <c r="O236" s="38">
        <f t="shared" si="43"/>
        <v>22.732300000000002</v>
      </c>
      <c r="P236" s="38">
        <f t="shared" si="44"/>
        <v>14.2076875</v>
      </c>
      <c r="Q236" s="38">
        <f t="shared" si="45"/>
        <v>56.830750000000002</v>
      </c>
      <c r="R236" s="38">
        <f t="shared" si="46"/>
        <v>10.229534999999998</v>
      </c>
      <c r="S236" s="38">
        <f t="shared" si="47"/>
        <v>1.1366149999999999</v>
      </c>
      <c r="T236" s="39">
        <f t="shared" si="48"/>
        <v>1499.6110374999996</v>
      </c>
    </row>
    <row r="237" spans="1:20" ht="25.5" x14ac:dyDescent="0.2">
      <c r="A237" s="1"/>
      <c r="B237" s="29">
        <v>222</v>
      </c>
      <c r="C237" s="30" t="s">
        <v>180</v>
      </c>
      <c r="D237" s="31">
        <v>150214.64000000001</v>
      </c>
      <c r="E237" s="32">
        <v>156914.21</v>
      </c>
      <c r="F237" s="33">
        <v>890</v>
      </c>
      <c r="G237" s="34">
        <v>2362</v>
      </c>
      <c r="H237" s="35" t="s">
        <v>30</v>
      </c>
      <c r="I237" s="36">
        <f t="shared" si="49"/>
        <v>1704.4549999999999</v>
      </c>
      <c r="J237" s="40">
        <v>19.170000000000002</v>
      </c>
      <c r="K237" s="38">
        <f t="shared" si="39"/>
        <v>170.44550000000001</v>
      </c>
      <c r="L237" s="38">
        <f t="shared" si="40"/>
        <v>51.133649999999996</v>
      </c>
      <c r="M237" s="38">
        <f t="shared" si="41"/>
        <v>102.26729999999999</v>
      </c>
      <c r="N237" s="38">
        <f t="shared" si="42"/>
        <v>34.089100000000002</v>
      </c>
      <c r="O237" s="38">
        <f t="shared" si="43"/>
        <v>34.089100000000002</v>
      </c>
      <c r="P237" s="38">
        <f t="shared" si="44"/>
        <v>21.305687500000001</v>
      </c>
      <c r="Q237" s="38">
        <f t="shared" si="45"/>
        <v>85.222750000000005</v>
      </c>
      <c r="R237" s="38">
        <f t="shared" si="46"/>
        <v>15.340094999999998</v>
      </c>
      <c r="S237" s="38">
        <f t="shared" si="47"/>
        <v>1.7044550000000001</v>
      </c>
      <c r="T237" s="39">
        <f t="shared" si="48"/>
        <v>2239.2226375000005</v>
      </c>
    </row>
    <row r="238" spans="1:20" ht="25.5" x14ac:dyDescent="0.2">
      <c r="A238" s="1"/>
      <c r="B238" s="29">
        <v>223</v>
      </c>
      <c r="C238" s="30" t="s">
        <v>181</v>
      </c>
      <c r="D238" s="31">
        <v>250357.73</v>
      </c>
      <c r="E238" s="32">
        <v>261523.68</v>
      </c>
      <c r="F238" s="33">
        <v>891</v>
      </c>
      <c r="G238" s="34">
        <v>2363</v>
      </c>
      <c r="H238" s="35" t="s">
        <v>30</v>
      </c>
      <c r="I238" s="36">
        <f t="shared" si="49"/>
        <v>2083.0149999999999</v>
      </c>
      <c r="J238" s="40">
        <v>19.170000000000002</v>
      </c>
      <c r="K238" s="38">
        <f t="shared" si="39"/>
        <v>208.3015</v>
      </c>
      <c r="L238" s="38">
        <f t="shared" si="40"/>
        <v>62.490449999999996</v>
      </c>
      <c r="M238" s="38">
        <f t="shared" si="41"/>
        <v>124.98089999999999</v>
      </c>
      <c r="N238" s="38">
        <f t="shared" si="42"/>
        <v>41.660299999999999</v>
      </c>
      <c r="O238" s="38">
        <f t="shared" si="43"/>
        <v>41.660299999999999</v>
      </c>
      <c r="P238" s="38">
        <f t="shared" si="44"/>
        <v>26.037687500000001</v>
      </c>
      <c r="Q238" s="38">
        <f t="shared" si="45"/>
        <v>104.15075</v>
      </c>
      <c r="R238" s="38">
        <f t="shared" si="46"/>
        <v>18.747134999999997</v>
      </c>
      <c r="S238" s="38">
        <f t="shared" si="47"/>
        <v>2.0830150000000001</v>
      </c>
      <c r="T238" s="39">
        <f t="shared" si="48"/>
        <v>2732.2970375</v>
      </c>
    </row>
    <row r="239" spans="1:20" ht="25.5" x14ac:dyDescent="0.2">
      <c r="A239" s="1"/>
      <c r="B239" s="29">
        <v>224</v>
      </c>
      <c r="C239" s="30" t="s">
        <v>182</v>
      </c>
      <c r="D239" s="31">
        <v>375536.58</v>
      </c>
      <c r="E239" s="32">
        <v>392285.51</v>
      </c>
      <c r="F239" s="33">
        <v>892</v>
      </c>
      <c r="G239" s="34">
        <v>2364</v>
      </c>
      <c r="H239" s="35" t="s">
        <v>30</v>
      </c>
      <c r="I239" s="36">
        <f t="shared" si="49"/>
        <v>2461.585</v>
      </c>
      <c r="J239" s="40">
        <v>19.170000000000002</v>
      </c>
      <c r="K239" s="38">
        <f t="shared" si="39"/>
        <v>246.1585</v>
      </c>
      <c r="L239" s="38">
        <f t="shared" si="40"/>
        <v>73.847549999999998</v>
      </c>
      <c r="M239" s="38">
        <f t="shared" si="41"/>
        <v>147.6951</v>
      </c>
      <c r="N239" s="38">
        <f t="shared" si="42"/>
        <v>49.231700000000004</v>
      </c>
      <c r="O239" s="38">
        <f t="shared" si="43"/>
        <v>49.231700000000004</v>
      </c>
      <c r="P239" s="38">
        <f t="shared" si="44"/>
        <v>30.7698125</v>
      </c>
      <c r="Q239" s="38">
        <f t="shared" si="45"/>
        <v>123.07925</v>
      </c>
      <c r="R239" s="38">
        <f t="shared" si="46"/>
        <v>22.154264999999999</v>
      </c>
      <c r="S239" s="38">
        <f t="shared" si="47"/>
        <v>2.4615849999999999</v>
      </c>
      <c r="T239" s="39">
        <f t="shared" si="48"/>
        <v>3225.3844625000002</v>
      </c>
    </row>
    <row r="240" spans="1:20" ht="25.5" x14ac:dyDescent="0.2">
      <c r="A240" s="1"/>
      <c r="B240" s="29">
        <v>225</v>
      </c>
      <c r="C240" s="30" t="s">
        <v>183</v>
      </c>
      <c r="D240" s="31">
        <v>500715.44</v>
      </c>
      <c r="E240" s="32">
        <v>523047.35</v>
      </c>
      <c r="F240" s="33">
        <v>893</v>
      </c>
      <c r="G240" s="34">
        <v>2365</v>
      </c>
      <c r="H240" s="35" t="s">
        <v>30</v>
      </c>
      <c r="I240" s="36">
        <f t="shared" si="49"/>
        <v>2840.14</v>
      </c>
      <c r="J240" s="40">
        <v>19.170000000000002</v>
      </c>
      <c r="K240" s="38">
        <f t="shared" si="39"/>
        <v>284.01400000000001</v>
      </c>
      <c r="L240" s="38">
        <f t="shared" si="40"/>
        <v>85.204199999999986</v>
      </c>
      <c r="M240" s="38">
        <f t="shared" si="41"/>
        <v>170.40839999999997</v>
      </c>
      <c r="N240" s="38">
        <f t="shared" si="42"/>
        <v>56.802799999999998</v>
      </c>
      <c r="O240" s="38">
        <f t="shared" si="43"/>
        <v>56.802799999999998</v>
      </c>
      <c r="P240" s="38">
        <f t="shared" si="44"/>
        <v>35.501750000000001</v>
      </c>
      <c r="Q240" s="38">
        <f t="shared" si="45"/>
        <v>142.00700000000001</v>
      </c>
      <c r="R240" s="38">
        <f t="shared" si="46"/>
        <v>25.561259999999997</v>
      </c>
      <c r="S240" s="38">
        <f t="shared" si="47"/>
        <v>2.8401399999999999</v>
      </c>
      <c r="T240" s="39">
        <f t="shared" si="48"/>
        <v>3718.4523499999996</v>
      </c>
    </row>
    <row r="241" spans="1:20" ht="25.5" x14ac:dyDescent="0.2">
      <c r="A241" s="1"/>
      <c r="B241" s="29">
        <v>226</v>
      </c>
      <c r="C241" s="30" t="s">
        <v>184</v>
      </c>
      <c r="D241" s="31">
        <v>500715.44</v>
      </c>
      <c r="E241" s="32">
        <v>523047.35</v>
      </c>
      <c r="F241" s="33">
        <v>894</v>
      </c>
      <c r="G241" s="34">
        <v>2366</v>
      </c>
      <c r="H241" s="35" t="s">
        <v>30</v>
      </c>
      <c r="I241" s="36">
        <f t="shared" si="49"/>
        <v>3031.28</v>
      </c>
      <c r="J241" s="40">
        <v>19.170000000000002</v>
      </c>
      <c r="K241" s="38">
        <f t="shared" si="39"/>
        <v>303.12800000000004</v>
      </c>
      <c r="L241" s="38">
        <f t="shared" si="40"/>
        <v>90.938400000000001</v>
      </c>
      <c r="M241" s="38">
        <f t="shared" si="41"/>
        <v>181.8768</v>
      </c>
      <c r="N241" s="38">
        <f t="shared" si="42"/>
        <v>60.625600000000006</v>
      </c>
      <c r="O241" s="38">
        <f t="shared" si="43"/>
        <v>60.625600000000006</v>
      </c>
      <c r="P241" s="38">
        <f t="shared" si="44"/>
        <v>37.891000000000005</v>
      </c>
      <c r="Q241" s="38">
        <f t="shared" si="45"/>
        <v>151.56400000000002</v>
      </c>
      <c r="R241" s="38">
        <f t="shared" si="46"/>
        <v>27.28152</v>
      </c>
      <c r="S241" s="38">
        <f t="shared" si="47"/>
        <v>3.0312800000000002</v>
      </c>
      <c r="T241" s="39">
        <f t="shared" si="48"/>
        <v>3967.4122000000002</v>
      </c>
    </row>
    <row r="242" spans="1:20" ht="28.5" x14ac:dyDescent="0.2">
      <c r="A242" s="1"/>
      <c r="B242" s="29">
        <v>227</v>
      </c>
      <c r="C242" s="30" t="s">
        <v>185</v>
      </c>
      <c r="D242" s="31" t="s">
        <v>67</v>
      </c>
      <c r="E242" s="32" t="s">
        <v>67</v>
      </c>
      <c r="F242" s="33">
        <v>895</v>
      </c>
      <c r="G242" s="34">
        <v>2367</v>
      </c>
      <c r="H242" s="35" t="s">
        <v>30</v>
      </c>
      <c r="I242" s="36">
        <f t="shared" si="49"/>
        <v>28.765000000000001</v>
      </c>
      <c r="J242" s="40">
        <v>19.170000000000002</v>
      </c>
      <c r="K242" s="38">
        <f t="shared" si="39"/>
        <v>2.8765000000000001</v>
      </c>
      <c r="L242" s="38">
        <f t="shared" si="40"/>
        <v>0.86294999999999999</v>
      </c>
      <c r="M242" s="38">
        <f t="shared" si="41"/>
        <v>1.7259</v>
      </c>
      <c r="N242" s="38">
        <f t="shared" si="42"/>
        <v>0.57530000000000003</v>
      </c>
      <c r="O242" s="38">
        <f t="shared" si="43"/>
        <v>0.57530000000000003</v>
      </c>
      <c r="P242" s="38">
        <f t="shared" si="44"/>
        <v>0.35956250000000001</v>
      </c>
      <c r="Q242" s="38">
        <f t="shared" si="45"/>
        <v>1.43825</v>
      </c>
      <c r="R242" s="38">
        <f t="shared" si="46"/>
        <v>0.25888499999999998</v>
      </c>
      <c r="S242" s="38">
        <f t="shared" si="47"/>
        <v>2.8765000000000002E-2</v>
      </c>
      <c r="T242" s="39">
        <f t="shared" si="48"/>
        <v>56.636412500000006</v>
      </c>
    </row>
    <row r="243" spans="1:20" ht="28.5" x14ac:dyDescent="0.2">
      <c r="A243" s="1"/>
      <c r="B243" s="29">
        <v>228</v>
      </c>
      <c r="C243" s="30" t="s">
        <v>186</v>
      </c>
      <c r="D243" s="31" t="s">
        <v>67</v>
      </c>
      <c r="E243" s="32" t="s">
        <v>67</v>
      </c>
      <c r="F243" s="33">
        <v>896</v>
      </c>
      <c r="G243" s="34">
        <v>2368</v>
      </c>
      <c r="H243" s="35" t="s">
        <v>30</v>
      </c>
      <c r="I243" s="36">
        <f t="shared" si="49"/>
        <v>47.31</v>
      </c>
      <c r="J243" s="40">
        <v>19.170000000000002</v>
      </c>
      <c r="K243" s="38">
        <f t="shared" si="39"/>
        <v>4.7310000000000008</v>
      </c>
      <c r="L243" s="38">
        <f t="shared" si="40"/>
        <v>1.4193</v>
      </c>
      <c r="M243" s="38">
        <f t="shared" si="41"/>
        <v>2.8386</v>
      </c>
      <c r="N243" s="38">
        <f t="shared" si="42"/>
        <v>0.94620000000000004</v>
      </c>
      <c r="O243" s="38">
        <f t="shared" si="43"/>
        <v>0.94620000000000004</v>
      </c>
      <c r="P243" s="38">
        <f t="shared" si="44"/>
        <v>0.5913750000000001</v>
      </c>
      <c r="Q243" s="38">
        <f t="shared" si="45"/>
        <v>2.3655000000000004</v>
      </c>
      <c r="R243" s="38">
        <f t="shared" si="46"/>
        <v>0.42579</v>
      </c>
      <c r="S243" s="38">
        <f t="shared" si="47"/>
        <v>4.7310000000000005E-2</v>
      </c>
      <c r="T243" s="39">
        <f t="shared" si="48"/>
        <v>80.791275000000013</v>
      </c>
    </row>
    <row r="244" spans="1:20" ht="28.5" x14ac:dyDescent="0.2">
      <c r="A244" s="1"/>
      <c r="B244" s="29">
        <v>229</v>
      </c>
      <c r="C244" s="30" t="s">
        <v>187</v>
      </c>
      <c r="D244" s="31" t="s">
        <v>67</v>
      </c>
      <c r="E244" s="32" t="s">
        <v>67</v>
      </c>
      <c r="F244" s="33">
        <v>897</v>
      </c>
      <c r="G244" s="34">
        <v>2369</v>
      </c>
      <c r="H244" s="35" t="s">
        <v>30</v>
      </c>
      <c r="I244" s="36">
        <f t="shared" si="49"/>
        <v>37.104999999999997</v>
      </c>
      <c r="J244" s="40">
        <v>19.170000000000002</v>
      </c>
      <c r="K244" s="38">
        <f t="shared" si="39"/>
        <v>3.7104999999999997</v>
      </c>
      <c r="L244" s="38">
        <f t="shared" si="40"/>
        <v>1.1131499999999999</v>
      </c>
      <c r="M244" s="38">
        <f t="shared" si="41"/>
        <v>2.2262999999999997</v>
      </c>
      <c r="N244" s="38">
        <f t="shared" si="42"/>
        <v>0.74209999999999998</v>
      </c>
      <c r="O244" s="38">
        <f t="shared" si="43"/>
        <v>0.74209999999999998</v>
      </c>
      <c r="P244" s="38">
        <f t="shared" si="44"/>
        <v>0.46381249999999996</v>
      </c>
      <c r="Q244" s="38">
        <f t="shared" si="45"/>
        <v>1.8552499999999998</v>
      </c>
      <c r="R244" s="38">
        <f t="shared" si="46"/>
        <v>0.33394499999999994</v>
      </c>
      <c r="S244" s="38">
        <f t="shared" si="47"/>
        <v>3.7104999999999999E-2</v>
      </c>
      <c r="T244" s="39">
        <f t="shared" si="48"/>
        <v>67.499262499999986</v>
      </c>
    </row>
    <row r="245" spans="1:20" ht="28.5" x14ac:dyDescent="0.2">
      <c r="A245" s="1"/>
      <c r="B245" s="29">
        <v>230</v>
      </c>
      <c r="C245" s="30" t="s">
        <v>188</v>
      </c>
      <c r="D245" s="31" t="s">
        <v>67</v>
      </c>
      <c r="E245" s="32" t="s">
        <v>67</v>
      </c>
      <c r="F245" s="33">
        <v>898</v>
      </c>
      <c r="G245" s="34">
        <v>2370</v>
      </c>
      <c r="H245" s="35" t="s">
        <v>30</v>
      </c>
      <c r="I245" s="36">
        <f>I222*0.5</f>
        <v>28.765000000000001</v>
      </c>
      <c r="J245" s="40">
        <v>0</v>
      </c>
      <c r="K245" s="38">
        <f t="shared" si="39"/>
        <v>2.8765000000000001</v>
      </c>
      <c r="L245" s="38">
        <f t="shared" si="40"/>
        <v>0.86294999999999999</v>
      </c>
      <c r="M245" s="38">
        <f t="shared" si="41"/>
        <v>1.7259</v>
      </c>
      <c r="N245" s="38">
        <f t="shared" si="42"/>
        <v>0.57530000000000003</v>
      </c>
      <c r="O245" s="38">
        <f t="shared" si="43"/>
        <v>0.57530000000000003</v>
      </c>
      <c r="P245" s="38">
        <f t="shared" si="44"/>
        <v>0.35956250000000001</v>
      </c>
      <c r="Q245" s="38">
        <f t="shared" si="45"/>
        <v>1.43825</v>
      </c>
      <c r="R245" s="38">
        <f t="shared" si="46"/>
        <v>0.25888499999999998</v>
      </c>
      <c r="S245" s="38">
        <f t="shared" si="47"/>
        <v>2.8765000000000002E-2</v>
      </c>
      <c r="T245" s="39">
        <f t="shared" si="48"/>
        <v>37.466412500000004</v>
      </c>
    </row>
    <row r="246" spans="1:20" ht="28.5" x14ac:dyDescent="0.2">
      <c r="A246" s="1"/>
      <c r="B246" s="29">
        <v>231</v>
      </c>
      <c r="C246" s="30" t="s">
        <v>189</v>
      </c>
      <c r="D246" s="31" t="s">
        <v>67</v>
      </c>
      <c r="E246" s="32" t="s">
        <v>67</v>
      </c>
      <c r="F246" s="33">
        <v>899</v>
      </c>
      <c r="G246" s="34">
        <v>2371</v>
      </c>
      <c r="H246" s="35" t="s">
        <v>30</v>
      </c>
      <c r="I246" s="36">
        <f>I223*0.5</f>
        <v>47.31</v>
      </c>
      <c r="J246" s="40">
        <v>0</v>
      </c>
      <c r="K246" s="38">
        <f t="shared" si="39"/>
        <v>4.7310000000000008</v>
      </c>
      <c r="L246" s="38">
        <f t="shared" si="40"/>
        <v>1.4193</v>
      </c>
      <c r="M246" s="38">
        <f t="shared" si="41"/>
        <v>2.8386</v>
      </c>
      <c r="N246" s="38">
        <f t="shared" si="42"/>
        <v>0.94620000000000004</v>
      </c>
      <c r="O246" s="38">
        <f t="shared" si="43"/>
        <v>0.94620000000000004</v>
      </c>
      <c r="P246" s="38">
        <f t="shared" si="44"/>
        <v>0.5913750000000001</v>
      </c>
      <c r="Q246" s="38">
        <f t="shared" si="45"/>
        <v>2.3655000000000004</v>
      </c>
      <c r="R246" s="38">
        <f t="shared" si="46"/>
        <v>0.42579</v>
      </c>
      <c r="S246" s="38">
        <f t="shared" si="47"/>
        <v>4.7310000000000005E-2</v>
      </c>
      <c r="T246" s="39">
        <f t="shared" si="48"/>
        <v>61.621274999999997</v>
      </c>
    </row>
    <row r="247" spans="1:20" ht="28.5" x14ac:dyDescent="0.2">
      <c r="A247" s="1"/>
      <c r="B247" s="29">
        <v>232</v>
      </c>
      <c r="C247" s="30" t="s">
        <v>190</v>
      </c>
      <c r="D247" s="31" t="s">
        <v>67</v>
      </c>
      <c r="E247" s="32" t="s">
        <v>67</v>
      </c>
      <c r="F247" s="33">
        <v>900</v>
      </c>
      <c r="G247" s="34">
        <v>2372</v>
      </c>
      <c r="H247" s="35" t="s">
        <v>30</v>
      </c>
      <c r="I247" s="36">
        <f>I224*0.5</f>
        <v>37.104999999999997</v>
      </c>
      <c r="J247" s="40">
        <v>0</v>
      </c>
      <c r="K247" s="38">
        <f t="shared" si="39"/>
        <v>3.7104999999999997</v>
      </c>
      <c r="L247" s="38">
        <f t="shared" si="40"/>
        <v>1.1131499999999999</v>
      </c>
      <c r="M247" s="38">
        <f t="shared" si="41"/>
        <v>2.2262999999999997</v>
      </c>
      <c r="N247" s="38">
        <f t="shared" si="42"/>
        <v>0.74209999999999998</v>
      </c>
      <c r="O247" s="38">
        <f t="shared" si="43"/>
        <v>0.74209999999999998</v>
      </c>
      <c r="P247" s="38">
        <f t="shared" si="44"/>
        <v>0.46381249999999996</v>
      </c>
      <c r="Q247" s="38">
        <f t="shared" si="45"/>
        <v>1.8552499999999998</v>
      </c>
      <c r="R247" s="38">
        <f t="shared" si="46"/>
        <v>0.33394499999999994</v>
      </c>
      <c r="S247" s="38">
        <f t="shared" si="47"/>
        <v>3.7104999999999999E-2</v>
      </c>
      <c r="T247" s="39">
        <f t="shared" si="48"/>
        <v>48.329262499999999</v>
      </c>
    </row>
    <row r="248" spans="1:20" ht="28.5" x14ac:dyDescent="0.2">
      <c r="A248" s="1"/>
      <c r="B248" s="29">
        <v>233</v>
      </c>
      <c r="C248" s="30" t="s">
        <v>191</v>
      </c>
      <c r="D248" s="31" t="s">
        <v>67</v>
      </c>
      <c r="E248" s="32" t="s">
        <v>67</v>
      </c>
      <c r="F248" s="33">
        <v>901</v>
      </c>
      <c r="G248" s="34">
        <v>2373</v>
      </c>
      <c r="H248" s="35" t="s">
        <v>30</v>
      </c>
      <c r="I248" s="36">
        <v>339.6</v>
      </c>
      <c r="J248" s="40">
        <v>39.65</v>
      </c>
      <c r="K248" s="38">
        <f t="shared" si="39"/>
        <v>33.96</v>
      </c>
      <c r="L248" s="38">
        <f t="shared" si="40"/>
        <v>10.188000000000001</v>
      </c>
      <c r="M248" s="38">
        <f t="shared" si="41"/>
        <v>20.376000000000001</v>
      </c>
      <c r="N248" s="38">
        <f t="shared" si="42"/>
        <v>6.7920000000000007</v>
      </c>
      <c r="O248" s="38">
        <f t="shared" si="43"/>
        <v>6.7920000000000007</v>
      </c>
      <c r="P248" s="38">
        <f t="shared" si="44"/>
        <v>4.2450000000000001</v>
      </c>
      <c r="Q248" s="38">
        <f t="shared" si="45"/>
        <v>16.98</v>
      </c>
      <c r="R248" s="38">
        <f t="shared" si="46"/>
        <v>3.0564</v>
      </c>
      <c r="S248" s="38">
        <f t="shared" si="47"/>
        <v>0.33960000000000001</v>
      </c>
      <c r="T248" s="39">
        <f t="shared" si="48"/>
        <v>481.97899999999993</v>
      </c>
    </row>
    <row r="249" spans="1:20" ht="28.5" x14ac:dyDescent="0.2">
      <c r="A249" s="1"/>
      <c r="B249" s="29">
        <v>234</v>
      </c>
      <c r="C249" s="30" t="s">
        <v>192</v>
      </c>
      <c r="D249" s="31" t="s">
        <v>67</v>
      </c>
      <c r="E249" s="32" t="s">
        <v>67</v>
      </c>
      <c r="F249" s="33">
        <v>902</v>
      </c>
      <c r="G249" s="34">
        <v>2374</v>
      </c>
      <c r="H249" s="35" t="s">
        <v>30</v>
      </c>
      <c r="I249" s="36">
        <v>512.16999999999996</v>
      </c>
      <c r="J249" s="40">
        <v>39.65</v>
      </c>
      <c r="K249" s="38">
        <f t="shared" si="39"/>
        <v>51.216999999999999</v>
      </c>
      <c r="L249" s="38">
        <f t="shared" si="40"/>
        <v>15.365099999999998</v>
      </c>
      <c r="M249" s="38">
        <f t="shared" si="41"/>
        <v>30.730199999999996</v>
      </c>
      <c r="N249" s="38">
        <f t="shared" si="42"/>
        <v>10.243399999999999</v>
      </c>
      <c r="O249" s="38">
        <f t="shared" si="43"/>
        <v>10.243399999999999</v>
      </c>
      <c r="P249" s="38">
        <f t="shared" si="44"/>
        <v>6.4021249999999998</v>
      </c>
      <c r="Q249" s="38">
        <f t="shared" si="45"/>
        <v>25.608499999999999</v>
      </c>
      <c r="R249" s="38">
        <f t="shared" si="46"/>
        <v>4.6095299999999995</v>
      </c>
      <c r="S249" s="38">
        <f t="shared" si="47"/>
        <v>0.51217000000000001</v>
      </c>
      <c r="T249" s="39">
        <f t="shared" si="48"/>
        <v>706.7514249999997</v>
      </c>
    </row>
    <row r="250" spans="1:20" ht="28.5" x14ac:dyDescent="0.2">
      <c r="A250" s="1"/>
      <c r="B250" s="29">
        <v>235</v>
      </c>
      <c r="C250" s="30" t="s">
        <v>193</v>
      </c>
      <c r="D250" s="31" t="s">
        <v>67</v>
      </c>
      <c r="E250" s="32" t="s">
        <v>67</v>
      </c>
      <c r="F250" s="33">
        <v>903</v>
      </c>
      <c r="G250" s="34">
        <v>2375</v>
      </c>
      <c r="H250" s="35" t="s">
        <v>30</v>
      </c>
      <c r="I250" s="36">
        <v>168.88</v>
      </c>
      <c r="J250" s="40">
        <v>0</v>
      </c>
      <c r="K250" s="38">
        <f t="shared" si="39"/>
        <v>16.888000000000002</v>
      </c>
      <c r="L250" s="38">
        <f t="shared" si="40"/>
        <v>5.0663999999999998</v>
      </c>
      <c r="M250" s="38">
        <f t="shared" si="41"/>
        <v>10.1328</v>
      </c>
      <c r="N250" s="38">
        <f t="shared" si="42"/>
        <v>3.3776000000000002</v>
      </c>
      <c r="O250" s="38">
        <f t="shared" si="43"/>
        <v>3.3776000000000002</v>
      </c>
      <c r="P250" s="38">
        <f t="shared" si="44"/>
        <v>2.1110000000000002</v>
      </c>
      <c r="Q250" s="38">
        <f t="shared" si="45"/>
        <v>8.4440000000000008</v>
      </c>
      <c r="R250" s="38">
        <f t="shared" si="46"/>
        <v>1.5199199999999999</v>
      </c>
      <c r="S250" s="38">
        <f t="shared" si="47"/>
        <v>0.16888</v>
      </c>
      <c r="T250" s="39">
        <f t="shared" si="48"/>
        <v>219.96619999999999</v>
      </c>
    </row>
    <row r="251" spans="1:20" ht="28.5" x14ac:dyDescent="0.2">
      <c r="A251" s="1"/>
      <c r="B251" s="29">
        <v>236</v>
      </c>
      <c r="C251" s="30" t="s">
        <v>194</v>
      </c>
      <c r="D251" s="31" t="s">
        <v>67</v>
      </c>
      <c r="E251" s="32" t="s">
        <v>67</v>
      </c>
      <c r="F251" s="33">
        <v>904</v>
      </c>
      <c r="G251" s="34">
        <v>2376</v>
      </c>
      <c r="H251" s="35" t="s">
        <v>30</v>
      </c>
      <c r="I251" s="36">
        <v>189.29</v>
      </c>
      <c r="J251" s="40">
        <v>39.65</v>
      </c>
      <c r="K251" s="38">
        <f t="shared" si="39"/>
        <v>18.928999999999998</v>
      </c>
      <c r="L251" s="38">
        <f t="shared" si="40"/>
        <v>5.6786999999999992</v>
      </c>
      <c r="M251" s="38">
        <f t="shared" si="41"/>
        <v>11.357399999999998</v>
      </c>
      <c r="N251" s="38">
        <f t="shared" si="42"/>
        <v>3.7858000000000001</v>
      </c>
      <c r="O251" s="38">
        <f t="shared" si="43"/>
        <v>3.7858000000000001</v>
      </c>
      <c r="P251" s="38">
        <f t="shared" si="44"/>
        <v>2.3661249999999998</v>
      </c>
      <c r="Q251" s="38">
        <f t="shared" si="45"/>
        <v>9.4644999999999992</v>
      </c>
      <c r="R251" s="38">
        <f t="shared" si="46"/>
        <v>1.7036099999999998</v>
      </c>
      <c r="S251" s="38">
        <f t="shared" si="47"/>
        <v>0.18928999999999999</v>
      </c>
      <c r="T251" s="39">
        <f t="shared" si="48"/>
        <v>286.20022500000005</v>
      </c>
    </row>
    <row r="252" spans="1:20" ht="28.5" x14ac:dyDescent="0.2">
      <c r="A252" s="1"/>
      <c r="B252" s="29">
        <v>237</v>
      </c>
      <c r="C252" s="30" t="s">
        <v>195</v>
      </c>
      <c r="D252" s="31" t="s">
        <v>67</v>
      </c>
      <c r="E252" s="32" t="s">
        <v>67</v>
      </c>
      <c r="F252" s="33">
        <v>905</v>
      </c>
      <c r="G252" s="34">
        <v>2377</v>
      </c>
      <c r="H252" s="35" t="s">
        <v>30</v>
      </c>
      <c r="I252" s="36">
        <v>868.48</v>
      </c>
      <c r="J252" s="40">
        <v>55.19</v>
      </c>
      <c r="K252" s="38">
        <f t="shared" si="39"/>
        <v>86.848000000000013</v>
      </c>
      <c r="L252" s="38">
        <f t="shared" si="40"/>
        <v>26.054400000000001</v>
      </c>
      <c r="M252" s="38">
        <f t="shared" si="41"/>
        <v>52.108800000000002</v>
      </c>
      <c r="N252" s="38">
        <f t="shared" si="42"/>
        <v>17.369600000000002</v>
      </c>
      <c r="O252" s="38">
        <f t="shared" si="43"/>
        <v>17.369600000000002</v>
      </c>
      <c r="P252" s="38">
        <f t="shared" si="44"/>
        <v>10.856000000000002</v>
      </c>
      <c r="Q252" s="38">
        <f t="shared" si="45"/>
        <v>43.424000000000007</v>
      </c>
      <c r="R252" s="38">
        <f t="shared" si="46"/>
        <v>7.8163199999999993</v>
      </c>
      <c r="S252" s="38">
        <f t="shared" si="47"/>
        <v>0.86848000000000003</v>
      </c>
      <c r="T252" s="39">
        <f t="shared" si="48"/>
        <v>1186.3851999999999</v>
      </c>
    </row>
    <row r="253" spans="1:20" ht="28.5" x14ac:dyDescent="0.2">
      <c r="A253" s="1"/>
      <c r="B253" s="29">
        <v>238</v>
      </c>
      <c r="C253" s="30" t="s">
        <v>196</v>
      </c>
      <c r="D253" s="31" t="s">
        <v>67</v>
      </c>
      <c r="E253" s="32" t="s">
        <v>67</v>
      </c>
      <c r="F253" s="33">
        <v>906</v>
      </c>
      <c r="G253" s="34">
        <v>2378</v>
      </c>
      <c r="H253" s="44">
        <v>2377</v>
      </c>
      <c r="I253" s="36">
        <v>22.25</v>
      </c>
      <c r="J253" s="40">
        <v>0</v>
      </c>
      <c r="K253" s="38">
        <f t="shared" si="39"/>
        <v>2.2250000000000001</v>
      </c>
      <c r="L253" s="38">
        <f t="shared" si="40"/>
        <v>0.66749999999999998</v>
      </c>
      <c r="M253" s="38">
        <f t="shared" si="41"/>
        <v>1.335</v>
      </c>
      <c r="N253" s="38">
        <f t="shared" si="42"/>
        <v>0.44500000000000001</v>
      </c>
      <c r="O253" s="38">
        <f t="shared" si="43"/>
        <v>0.44500000000000001</v>
      </c>
      <c r="P253" s="38">
        <f t="shared" si="44"/>
        <v>0.27812500000000001</v>
      </c>
      <c r="Q253" s="38">
        <f t="shared" si="45"/>
        <v>1.1125</v>
      </c>
      <c r="R253" s="38">
        <f t="shared" si="46"/>
        <v>0.20024999999999998</v>
      </c>
      <c r="S253" s="38">
        <f t="shared" si="47"/>
        <v>2.2249999999999999E-2</v>
      </c>
      <c r="T253" s="39">
        <f t="shared" si="48"/>
        <v>28.980625000000003</v>
      </c>
    </row>
    <row r="254" spans="1:20" ht="25.5" x14ac:dyDescent="0.2">
      <c r="A254" s="1"/>
      <c r="B254" s="29">
        <v>239</v>
      </c>
      <c r="C254" s="30" t="s">
        <v>197</v>
      </c>
      <c r="D254" s="31">
        <v>625.89</v>
      </c>
      <c r="E254" s="32">
        <v>653.79999999999995</v>
      </c>
      <c r="F254" s="33">
        <v>907</v>
      </c>
      <c r="G254" s="34">
        <v>2379</v>
      </c>
      <c r="H254" s="35" t="s">
        <v>30</v>
      </c>
      <c r="I254" s="36">
        <f t="shared" ref="I254:I266" si="50">I16*0.25</f>
        <v>27.837499999999999</v>
      </c>
      <c r="J254" s="40">
        <v>55.19</v>
      </c>
      <c r="K254" s="38">
        <f t="shared" si="39"/>
        <v>2.7837499999999999</v>
      </c>
      <c r="L254" s="38">
        <f t="shared" si="40"/>
        <v>0.8351249999999999</v>
      </c>
      <c r="M254" s="38">
        <f t="shared" si="41"/>
        <v>1.6702499999999998</v>
      </c>
      <c r="N254" s="38">
        <f t="shared" si="42"/>
        <v>0.55674999999999997</v>
      </c>
      <c r="O254" s="38">
        <f t="shared" si="43"/>
        <v>0.55674999999999997</v>
      </c>
      <c r="P254" s="38">
        <f t="shared" si="44"/>
        <v>0.34796874999999999</v>
      </c>
      <c r="Q254" s="38">
        <f t="shared" si="45"/>
        <v>1.391875</v>
      </c>
      <c r="R254" s="38">
        <f t="shared" si="46"/>
        <v>0.25053749999999997</v>
      </c>
      <c r="S254" s="38">
        <f t="shared" si="47"/>
        <v>2.7837499999999998E-2</v>
      </c>
      <c r="T254" s="39">
        <f t="shared" si="48"/>
        <v>91.448343749999992</v>
      </c>
    </row>
    <row r="255" spans="1:20" ht="25.5" x14ac:dyDescent="0.2">
      <c r="A255" s="1"/>
      <c r="B255" s="29">
        <v>240</v>
      </c>
      <c r="C255" s="30" t="s">
        <v>198</v>
      </c>
      <c r="D255" s="31">
        <v>1251.79</v>
      </c>
      <c r="E255" s="32">
        <v>1307.6199999999999</v>
      </c>
      <c r="F255" s="33">
        <v>908</v>
      </c>
      <c r="G255" s="34">
        <v>2380</v>
      </c>
      <c r="H255" s="35" t="s">
        <v>30</v>
      </c>
      <c r="I255" s="36">
        <f t="shared" si="50"/>
        <v>42.22</v>
      </c>
      <c r="J255" s="40">
        <v>55.19</v>
      </c>
      <c r="K255" s="38">
        <f t="shared" si="39"/>
        <v>4.2220000000000004</v>
      </c>
      <c r="L255" s="38">
        <f t="shared" si="40"/>
        <v>1.2665999999999999</v>
      </c>
      <c r="M255" s="38">
        <f t="shared" si="41"/>
        <v>2.5331999999999999</v>
      </c>
      <c r="N255" s="38">
        <f t="shared" si="42"/>
        <v>0.84440000000000004</v>
      </c>
      <c r="O255" s="38">
        <f t="shared" si="43"/>
        <v>0.84440000000000004</v>
      </c>
      <c r="P255" s="38">
        <f t="shared" si="44"/>
        <v>0.52775000000000005</v>
      </c>
      <c r="Q255" s="38">
        <f t="shared" si="45"/>
        <v>2.1110000000000002</v>
      </c>
      <c r="R255" s="38">
        <f t="shared" si="46"/>
        <v>0.37997999999999998</v>
      </c>
      <c r="S255" s="38">
        <f t="shared" si="47"/>
        <v>4.2220000000000001E-2</v>
      </c>
      <c r="T255" s="39">
        <f t="shared" si="48"/>
        <v>110.18154999999997</v>
      </c>
    </row>
    <row r="256" spans="1:20" ht="25.5" x14ac:dyDescent="0.2">
      <c r="A256" s="1"/>
      <c r="B256" s="29">
        <v>241</v>
      </c>
      <c r="C256" s="30" t="s">
        <v>199</v>
      </c>
      <c r="D256" s="31">
        <v>2503.58</v>
      </c>
      <c r="E256" s="32">
        <v>2615.2399999999998</v>
      </c>
      <c r="F256" s="33">
        <v>909</v>
      </c>
      <c r="G256" s="34">
        <v>2381</v>
      </c>
      <c r="H256" s="35" t="s">
        <v>30</v>
      </c>
      <c r="I256" s="36">
        <f t="shared" si="50"/>
        <v>57.067500000000003</v>
      </c>
      <c r="J256" s="40">
        <v>55.19</v>
      </c>
      <c r="K256" s="38">
        <f t="shared" si="39"/>
        <v>5.7067500000000004</v>
      </c>
      <c r="L256" s="38">
        <f t="shared" si="40"/>
        <v>1.7120249999999999</v>
      </c>
      <c r="M256" s="38">
        <f t="shared" si="41"/>
        <v>3.4240499999999998</v>
      </c>
      <c r="N256" s="38">
        <f t="shared" si="42"/>
        <v>1.1413500000000001</v>
      </c>
      <c r="O256" s="38">
        <f t="shared" si="43"/>
        <v>1.1413500000000001</v>
      </c>
      <c r="P256" s="38">
        <f t="shared" si="44"/>
        <v>0.71334375000000005</v>
      </c>
      <c r="Q256" s="38">
        <f t="shared" si="45"/>
        <v>2.8533750000000002</v>
      </c>
      <c r="R256" s="38">
        <f t="shared" si="46"/>
        <v>0.51360749999999999</v>
      </c>
      <c r="S256" s="38">
        <f t="shared" si="47"/>
        <v>5.7067500000000007E-2</v>
      </c>
      <c r="T256" s="39">
        <f t="shared" si="48"/>
        <v>129.52041875</v>
      </c>
    </row>
    <row r="257" spans="1:20" ht="25.5" x14ac:dyDescent="0.2">
      <c r="A257" s="1"/>
      <c r="B257" s="29">
        <v>242</v>
      </c>
      <c r="C257" s="30" t="s">
        <v>200</v>
      </c>
      <c r="D257" s="31">
        <v>5007.1499999999996</v>
      </c>
      <c r="E257" s="32">
        <v>5230.47</v>
      </c>
      <c r="F257" s="33">
        <v>910</v>
      </c>
      <c r="G257" s="34">
        <v>2382</v>
      </c>
      <c r="H257" s="35" t="s">
        <v>30</v>
      </c>
      <c r="I257" s="36">
        <f t="shared" si="50"/>
        <v>79.792500000000004</v>
      </c>
      <c r="J257" s="40">
        <v>55.19</v>
      </c>
      <c r="K257" s="38">
        <f t="shared" si="39"/>
        <v>7.9792500000000004</v>
      </c>
      <c r="L257" s="38">
        <f t="shared" si="40"/>
        <v>2.3937750000000002</v>
      </c>
      <c r="M257" s="38">
        <f t="shared" si="41"/>
        <v>4.7875500000000004</v>
      </c>
      <c r="N257" s="38">
        <f t="shared" si="42"/>
        <v>1.5958500000000002</v>
      </c>
      <c r="O257" s="38">
        <f t="shared" si="43"/>
        <v>1.5958500000000002</v>
      </c>
      <c r="P257" s="38">
        <f t="shared" si="44"/>
        <v>0.99740625000000005</v>
      </c>
      <c r="Q257" s="38">
        <f t="shared" si="45"/>
        <v>3.9896250000000002</v>
      </c>
      <c r="R257" s="38">
        <f t="shared" si="46"/>
        <v>0.71813249999999995</v>
      </c>
      <c r="S257" s="38">
        <f t="shared" si="47"/>
        <v>7.9792500000000002E-2</v>
      </c>
      <c r="T257" s="39">
        <f t="shared" si="48"/>
        <v>159.11973125000006</v>
      </c>
    </row>
    <row r="258" spans="1:20" ht="25.5" x14ac:dyDescent="0.2">
      <c r="A258" s="1"/>
      <c r="B258" s="29">
        <v>243</v>
      </c>
      <c r="C258" s="30" t="s">
        <v>201</v>
      </c>
      <c r="D258" s="31">
        <v>10014.299999999999</v>
      </c>
      <c r="E258" s="32">
        <v>10460.94</v>
      </c>
      <c r="F258" s="33">
        <v>911</v>
      </c>
      <c r="G258" s="34">
        <v>2383</v>
      </c>
      <c r="H258" s="35" t="s">
        <v>30</v>
      </c>
      <c r="I258" s="36">
        <f t="shared" si="50"/>
        <v>159.1275</v>
      </c>
      <c r="J258" s="40">
        <v>55.19</v>
      </c>
      <c r="K258" s="38">
        <f t="shared" si="39"/>
        <v>15.912750000000001</v>
      </c>
      <c r="L258" s="38">
        <f t="shared" si="40"/>
        <v>4.7738249999999995</v>
      </c>
      <c r="M258" s="38">
        <f t="shared" si="41"/>
        <v>9.5476499999999991</v>
      </c>
      <c r="N258" s="38">
        <f t="shared" si="42"/>
        <v>3.18255</v>
      </c>
      <c r="O258" s="38">
        <f t="shared" si="43"/>
        <v>3.18255</v>
      </c>
      <c r="P258" s="38">
        <f t="shared" si="44"/>
        <v>1.9890937500000001</v>
      </c>
      <c r="Q258" s="38">
        <f t="shared" si="45"/>
        <v>7.9563750000000004</v>
      </c>
      <c r="R258" s="38">
        <f t="shared" si="46"/>
        <v>1.4321474999999999</v>
      </c>
      <c r="S258" s="38">
        <f t="shared" si="47"/>
        <v>0.15912750000000001</v>
      </c>
      <c r="T258" s="39">
        <f t="shared" si="48"/>
        <v>262.45356874999993</v>
      </c>
    </row>
    <row r="259" spans="1:20" ht="25.5" x14ac:dyDescent="0.2">
      <c r="A259" s="1"/>
      <c r="B259" s="29">
        <v>244</v>
      </c>
      <c r="C259" s="30" t="s">
        <v>202</v>
      </c>
      <c r="D259" s="31">
        <v>15021.47</v>
      </c>
      <c r="E259" s="32">
        <v>15691.43</v>
      </c>
      <c r="F259" s="33">
        <v>912</v>
      </c>
      <c r="G259" s="34">
        <v>2384</v>
      </c>
      <c r="H259" s="35" t="s">
        <v>30</v>
      </c>
      <c r="I259" s="36">
        <f t="shared" si="50"/>
        <v>170.26</v>
      </c>
      <c r="J259" s="40">
        <v>55.19</v>
      </c>
      <c r="K259" s="38">
        <f t="shared" si="39"/>
        <v>17.026</v>
      </c>
      <c r="L259" s="38">
        <f t="shared" si="40"/>
        <v>5.1077999999999992</v>
      </c>
      <c r="M259" s="38">
        <f t="shared" si="41"/>
        <v>10.215599999999998</v>
      </c>
      <c r="N259" s="38">
        <f t="shared" si="42"/>
        <v>3.4051999999999998</v>
      </c>
      <c r="O259" s="38">
        <f t="shared" si="43"/>
        <v>3.4051999999999998</v>
      </c>
      <c r="P259" s="38">
        <f t="shared" si="44"/>
        <v>2.12825</v>
      </c>
      <c r="Q259" s="38">
        <f t="shared" si="45"/>
        <v>8.5129999999999999</v>
      </c>
      <c r="R259" s="38">
        <f t="shared" si="46"/>
        <v>1.5323399999999998</v>
      </c>
      <c r="S259" s="38">
        <f t="shared" si="47"/>
        <v>0.17025999999999999</v>
      </c>
      <c r="T259" s="39">
        <f t="shared" si="48"/>
        <v>276.95364999999987</v>
      </c>
    </row>
    <row r="260" spans="1:20" ht="25.5" x14ac:dyDescent="0.2">
      <c r="A260" s="1"/>
      <c r="B260" s="29">
        <v>245</v>
      </c>
      <c r="C260" s="30" t="s">
        <v>203</v>
      </c>
      <c r="D260" s="31">
        <v>25035.77</v>
      </c>
      <c r="E260" s="32">
        <v>26152.37</v>
      </c>
      <c r="F260" s="33">
        <v>913</v>
      </c>
      <c r="G260" s="34">
        <v>2385</v>
      </c>
      <c r="H260" s="35" t="s">
        <v>30</v>
      </c>
      <c r="I260" s="36">
        <f t="shared" si="50"/>
        <v>215.72499999999999</v>
      </c>
      <c r="J260" s="40">
        <v>55.19</v>
      </c>
      <c r="K260" s="38">
        <f t="shared" si="39"/>
        <v>21.572500000000002</v>
      </c>
      <c r="L260" s="38">
        <f t="shared" si="40"/>
        <v>6.4717499999999992</v>
      </c>
      <c r="M260" s="38">
        <f t="shared" si="41"/>
        <v>12.943499999999998</v>
      </c>
      <c r="N260" s="38">
        <f t="shared" si="42"/>
        <v>4.3144999999999998</v>
      </c>
      <c r="O260" s="38">
        <f t="shared" si="43"/>
        <v>4.3144999999999998</v>
      </c>
      <c r="P260" s="38">
        <f t="shared" si="44"/>
        <v>2.6965625000000002</v>
      </c>
      <c r="Q260" s="38">
        <f t="shared" si="45"/>
        <v>10.786250000000001</v>
      </c>
      <c r="R260" s="38">
        <f t="shared" si="46"/>
        <v>1.9415249999999997</v>
      </c>
      <c r="S260" s="38">
        <f t="shared" si="47"/>
        <v>0.215725</v>
      </c>
      <c r="T260" s="39">
        <f t="shared" si="48"/>
        <v>336.17181249999999</v>
      </c>
    </row>
    <row r="261" spans="1:20" ht="25.5" x14ac:dyDescent="0.2">
      <c r="A261" s="1"/>
      <c r="B261" s="29">
        <v>246</v>
      </c>
      <c r="C261" s="30" t="s">
        <v>204</v>
      </c>
      <c r="D261" s="31">
        <v>37553.65</v>
      </c>
      <c r="E261" s="32">
        <v>39228.54</v>
      </c>
      <c r="F261" s="33">
        <v>914</v>
      </c>
      <c r="G261" s="34">
        <v>2386</v>
      </c>
      <c r="H261" s="35" t="s">
        <v>30</v>
      </c>
      <c r="I261" s="36">
        <f t="shared" si="50"/>
        <v>272.78750000000002</v>
      </c>
      <c r="J261" s="40">
        <v>55.19</v>
      </c>
      <c r="K261" s="38">
        <f t="shared" si="39"/>
        <v>27.278750000000002</v>
      </c>
      <c r="L261" s="38">
        <f t="shared" si="40"/>
        <v>8.183625000000001</v>
      </c>
      <c r="M261" s="38">
        <f t="shared" si="41"/>
        <v>16.367250000000002</v>
      </c>
      <c r="N261" s="38">
        <f t="shared" si="42"/>
        <v>5.455750000000001</v>
      </c>
      <c r="O261" s="38">
        <f t="shared" si="43"/>
        <v>5.455750000000001</v>
      </c>
      <c r="P261" s="38">
        <f t="shared" si="44"/>
        <v>3.4098437500000003</v>
      </c>
      <c r="Q261" s="38">
        <f t="shared" si="45"/>
        <v>13.639375000000001</v>
      </c>
      <c r="R261" s="38">
        <f t="shared" si="46"/>
        <v>2.4550874999999999</v>
      </c>
      <c r="S261" s="38">
        <f t="shared" si="47"/>
        <v>0.27278750000000002</v>
      </c>
      <c r="T261" s="39">
        <f t="shared" si="48"/>
        <v>410.49571875000009</v>
      </c>
    </row>
    <row r="262" spans="1:20" ht="25.5" x14ac:dyDescent="0.2">
      <c r="A262" s="1"/>
      <c r="B262" s="29">
        <v>247</v>
      </c>
      <c r="C262" s="30" t="s">
        <v>205</v>
      </c>
      <c r="D262" s="31">
        <v>50071.55</v>
      </c>
      <c r="E262" s="32">
        <v>52304.74</v>
      </c>
      <c r="F262" s="33">
        <v>915</v>
      </c>
      <c r="G262" s="34">
        <v>2387</v>
      </c>
      <c r="H262" s="35" t="s">
        <v>30</v>
      </c>
      <c r="I262" s="36">
        <f t="shared" si="50"/>
        <v>364.1825</v>
      </c>
      <c r="J262" s="40">
        <v>55.19</v>
      </c>
      <c r="K262" s="38">
        <f t="shared" si="39"/>
        <v>36.41825</v>
      </c>
      <c r="L262" s="38">
        <f t="shared" si="40"/>
        <v>10.925475</v>
      </c>
      <c r="M262" s="38">
        <f t="shared" si="41"/>
        <v>21.850950000000001</v>
      </c>
      <c r="N262" s="38">
        <f t="shared" si="42"/>
        <v>7.2836500000000006</v>
      </c>
      <c r="O262" s="38">
        <f t="shared" si="43"/>
        <v>7.2836500000000006</v>
      </c>
      <c r="P262" s="38">
        <f t="shared" si="44"/>
        <v>4.5522812500000001</v>
      </c>
      <c r="Q262" s="38">
        <f t="shared" si="45"/>
        <v>18.209125</v>
      </c>
      <c r="R262" s="38">
        <f t="shared" si="46"/>
        <v>3.2776424999999998</v>
      </c>
      <c r="S262" s="38">
        <f t="shared" si="47"/>
        <v>0.36418250000000002</v>
      </c>
      <c r="T262" s="39">
        <f t="shared" si="48"/>
        <v>529.53770625000004</v>
      </c>
    </row>
    <row r="263" spans="1:20" ht="25.5" x14ac:dyDescent="0.2">
      <c r="A263" s="1"/>
      <c r="B263" s="29">
        <v>248</v>
      </c>
      <c r="C263" s="30" t="s">
        <v>206</v>
      </c>
      <c r="D263" s="31">
        <v>62589.43</v>
      </c>
      <c r="E263" s="32">
        <v>65380.92</v>
      </c>
      <c r="F263" s="33">
        <v>916</v>
      </c>
      <c r="G263" s="34">
        <v>2388</v>
      </c>
      <c r="H263" s="35" t="s">
        <v>30</v>
      </c>
      <c r="I263" s="36">
        <f t="shared" si="50"/>
        <v>432.375</v>
      </c>
      <c r="J263" s="40">
        <v>55.19</v>
      </c>
      <c r="K263" s="38">
        <f t="shared" si="39"/>
        <v>43.237500000000004</v>
      </c>
      <c r="L263" s="38">
        <f t="shared" si="40"/>
        <v>12.97125</v>
      </c>
      <c r="M263" s="38">
        <f t="shared" si="41"/>
        <v>25.942499999999999</v>
      </c>
      <c r="N263" s="38">
        <f t="shared" si="42"/>
        <v>8.6475000000000009</v>
      </c>
      <c r="O263" s="38">
        <f t="shared" si="43"/>
        <v>8.6475000000000009</v>
      </c>
      <c r="P263" s="38">
        <f t="shared" si="44"/>
        <v>5.4046875000000005</v>
      </c>
      <c r="Q263" s="38">
        <f t="shared" si="45"/>
        <v>21.618750000000002</v>
      </c>
      <c r="R263" s="38">
        <f t="shared" si="46"/>
        <v>3.8913749999999996</v>
      </c>
      <c r="S263" s="38">
        <f t="shared" si="47"/>
        <v>0.43237500000000001</v>
      </c>
      <c r="T263" s="39">
        <f t="shared" si="48"/>
        <v>618.35843750000015</v>
      </c>
    </row>
    <row r="264" spans="1:20" ht="25.5" x14ac:dyDescent="0.2">
      <c r="A264" s="1"/>
      <c r="B264" s="29">
        <v>249</v>
      </c>
      <c r="C264" s="30" t="s">
        <v>207</v>
      </c>
      <c r="D264" s="31">
        <v>100143.09</v>
      </c>
      <c r="E264" s="32">
        <v>104609.47</v>
      </c>
      <c r="F264" s="33">
        <v>917</v>
      </c>
      <c r="G264" s="34">
        <v>2389</v>
      </c>
      <c r="H264" s="35" t="s">
        <v>30</v>
      </c>
      <c r="I264" s="36">
        <f t="shared" si="50"/>
        <v>568.3075</v>
      </c>
      <c r="J264" s="40">
        <v>55.19</v>
      </c>
      <c r="K264" s="38">
        <f t="shared" si="39"/>
        <v>56.830750000000002</v>
      </c>
      <c r="L264" s="38">
        <f t="shared" si="40"/>
        <v>17.049225</v>
      </c>
      <c r="M264" s="38">
        <f t="shared" si="41"/>
        <v>34.09845</v>
      </c>
      <c r="N264" s="38">
        <f t="shared" si="42"/>
        <v>11.366150000000001</v>
      </c>
      <c r="O264" s="38">
        <f t="shared" si="43"/>
        <v>11.366150000000001</v>
      </c>
      <c r="P264" s="38">
        <f t="shared" si="44"/>
        <v>7.1038437500000002</v>
      </c>
      <c r="Q264" s="38">
        <f t="shared" si="45"/>
        <v>28.415375000000001</v>
      </c>
      <c r="R264" s="38">
        <f t="shared" si="46"/>
        <v>5.1147674999999992</v>
      </c>
      <c r="S264" s="38">
        <f t="shared" si="47"/>
        <v>0.56830749999999997</v>
      </c>
      <c r="T264" s="39">
        <f t="shared" si="48"/>
        <v>795.41051874999971</v>
      </c>
    </row>
    <row r="265" spans="1:20" ht="25.5" x14ac:dyDescent="0.2">
      <c r="A265" s="1"/>
      <c r="B265" s="29">
        <v>250</v>
      </c>
      <c r="C265" s="30" t="s">
        <v>208</v>
      </c>
      <c r="D265" s="31">
        <v>150214.64000000001</v>
      </c>
      <c r="E265" s="32">
        <v>156914.21</v>
      </c>
      <c r="F265" s="33">
        <v>919</v>
      </c>
      <c r="G265" s="34">
        <v>2390</v>
      </c>
      <c r="H265" s="35" t="s">
        <v>30</v>
      </c>
      <c r="I265" s="36">
        <f t="shared" si="50"/>
        <v>852.22749999999996</v>
      </c>
      <c r="J265" s="40">
        <v>55.19</v>
      </c>
      <c r="K265" s="38">
        <f t="shared" si="39"/>
        <v>85.222750000000005</v>
      </c>
      <c r="L265" s="38">
        <f t="shared" si="40"/>
        <v>25.566824999999998</v>
      </c>
      <c r="M265" s="38">
        <f t="shared" si="41"/>
        <v>51.133649999999996</v>
      </c>
      <c r="N265" s="38">
        <f t="shared" si="42"/>
        <v>17.044550000000001</v>
      </c>
      <c r="O265" s="38">
        <f t="shared" si="43"/>
        <v>17.044550000000001</v>
      </c>
      <c r="P265" s="38">
        <f t="shared" si="44"/>
        <v>10.652843750000001</v>
      </c>
      <c r="Q265" s="38">
        <f t="shared" si="45"/>
        <v>42.611375000000002</v>
      </c>
      <c r="R265" s="38">
        <f t="shared" si="46"/>
        <v>7.670047499999999</v>
      </c>
      <c r="S265" s="38">
        <f t="shared" si="47"/>
        <v>0.85222750000000003</v>
      </c>
      <c r="T265" s="39">
        <f t="shared" si="48"/>
        <v>1165.2163187500003</v>
      </c>
    </row>
    <row r="266" spans="1:20" ht="25.5" x14ac:dyDescent="0.2">
      <c r="A266" s="1"/>
      <c r="B266" s="29">
        <v>251</v>
      </c>
      <c r="C266" s="30" t="s">
        <v>209</v>
      </c>
      <c r="D266" s="31">
        <v>250357.73</v>
      </c>
      <c r="E266" s="32">
        <v>261523.68</v>
      </c>
      <c r="F266" s="33">
        <v>921</v>
      </c>
      <c r="G266" s="34">
        <v>2391</v>
      </c>
      <c r="H266" s="35" t="s">
        <v>30</v>
      </c>
      <c r="I266" s="36">
        <f t="shared" si="50"/>
        <v>1041.5074999999999</v>
      </c>
      <c r="J266" s="40">
        <v>55.19</v>
      </c>
      <c r="K266" s="38">
        <f t="shared" si="39"/>
        <v>104.15075</v>
      </c>
      <c r="L266" s="38">
        <f t="shared" si="40"/>
        <v>31.245224999999998</v>
      </c>
      <c r="M266" s="38">
        <f t="shared" si="41"/>
        <v>62.490449999999996</v>
      </c>
      <c r="N266" s="38">
        <f t="shared" si="42"/>
        <v>20.83015</v>
      </c>
      <c r="O266" s="38">
        <f t="shared" si="43"/>
        <v>20.83015</v>
      </c>
      <c r="P266" s="38">
        <f t="shared" si="44"/>
        <v>13.01884375</v>
      </c>
      <c r="Q266" s="38">
        <f t="shared" si="45"/>
        <v>52.075375000000001</v>
      </c>
      <c r="R266" s="38">
        <f t="shared" si="46"/>
        <v>9.3735674999999983</v>
      </c>
      <c r="S266" s="38">
        <f t="shared" si="47"/>
        <v>1.0415075</v>
      </c>
      <c r="T266" s="39">
        <f t="shared" si="48"/>
        <v>1411.75351875</v>
      </c>
    </row>
    <row r="267" spans="1:20" ht="25.5" x14ac:dyDescent="0.2">
      <c r="A267" s="1"/>
      <c r="B267" s="29">
        <v>252</v>
      </c>
      <c r="C267" s="30" t="s">
        <v>210</v>
      </c>
      <c r="D267" s="31">
        <v>375536.58</v>
      </c>
      <c r="E267" s="32">
        <v>392285.51</v>
      </c>
      <c r="F267" s="33">
        <v>922</v>
      </c>
      <c r="G267" s="34">
        <v>2392</v>
      </c>
      <c r="H267" s="35" t="s">
        <v>30</v>
      </c>
      <c r="I267" s="36">
        <f>I31*0.25</f>
        <v>1230.7925</v>
      </c>
      <c r="J267" s="40">
        <v>55.19</v>
      </c>
      <c r="K267" s="38">
        <f t="shared" si="39"/>
        <v>123.07925</v>
      </c>
      <c r="L267" s="38">
        <f t="shared" si="40"/>
        <v>36.923774999999999</v>
      </c>
      <c r="M267" s="38">
        <f t="shared" si="41"/>
        <v>73.847549999999998</v>
      </c>
      <c r="N267" s="38">
        <f t="shared" si="42"/>
        <v>24.615850000000002</v>
      </c>
      <c r="O267" s="38">
        <f t="shared" si="43"/>
        <v>24.615850000000002</v>
      </c>
      <c r="P267" s="38">
        <f t="shared" si="44"/>
        <v>15.38490625</v>
      </c>
      <c r="Q267" s="38">
        <f t="shared" si="45"/>
        <v>61.539625000000001</v>
      </c>
      <c r="R267" s="38">
        <f t="shared" si="46"/>
        <v>11.077132499999999</v>
      </c>
      <c r="S267" s="38">
        <f t="shared" si="47"/>
        <v>1.2307925</v>
      </c>
      <c r="T267" s="39">
        <f t="shared" si="48"/>
        <v>1658.2972312500001</v>
      </c>
    </row>
    <row r="268" spans="1:20" ht="25.5" x14ac:dyDescent="0.2">
      <c r="A268" s="1"/>
      <c r="B268" s="29">
        <v>253</v>
      </c>
      <c r="C268" s="30" t="s">
        <v>211</v>
      </c>
      <c r="D268" s="31">
        <v>500715.44</v>
      </c>
      <c r="E268" s="32">
        <v>523047.35</v>
      </c>
      <c r="F268" s="33">
        <v>924</v>
      </c>
      <c r="G268" s="34">
        <v>2393</v>
      </c>
      <c r="H268" s="35" t="s">
        <v>30</v>
      </c>
      <c r="I268" s="36">
        <f>I32*0.25</f>
        <v>1420.07</v>
      </c>
      <c r="J268" s="40">
        <v>55.19</v>
      </c>
      <c r="K268" s="38">
        <f t="shared" si="39"/>
        <v>142.00700000000001</v>
      </c>
      <c r="L268" s="38">
        <f t="shared" si="40"/>
        <v>42.602099999999993</v>
      </c>
      <c r="M268" s="38">
        <f t="shared" si="41"/>
        <v>85.204199999999986</v>
      </c>
      <c r="N268" s="38">
        <f t="shared" si="42"/>
        <v>28.401399999999999</v>
      </c>
      <c r="O268" s="38">
        <f t="shared" si="43"/>
        <v>28.401399999999999</v>
      </c>
      <c r="P268" s="38">
        <f t="shared" si="44"/>
        <v>17.750875000000001</v>
      </c>
      <c r="Q268" s="38">
        <f t="shared" si="45"/>
        <v>71.003500000000003</v>
      </c>
      <c r="R268" s="38">
        <f t="shared" si="46"/>
        <v>12.780629999999999</v>
      </c>
      <c r="S268" s="38">
        <f t="shared" si="47"/>
        <v>1.4200699999999999</v>
      </c>
      <c r="T268" s="39">
        <f t="shared" si="48"/>
        <v>1904.8311749999998</v>
      </c>
    </row>
    <row r="269" spans="1:20" ht="25.5" x14ac:dyDescent="0.2">
      <c r="A269" s="1"/>
      <c r="B269" s="29">
        <v>254</v>
      </c>
      <c r="C269" s="30" t="s">
        <v>212</v>
      </c>
      <c r="D269" s="31">
        <v>500715.44</v>
      </c>
      <c r="E269" s="32">
        <v>523047.35</v>
      </c>
      <c r="F269" s="33">
        <v>926</v>
      </c>
      <c r="G269" s="34">
        <v>2394</v>
      </c>
      <c r="H269" s="35" t="s">
        <v>30</v>
      </c>
      <c r="I269" s="36">
        <f>I33*0.25</f>
        <v>1515.64</v>
      </c>
      <c r="J269" s="40">
        <v>55.19</v>
      </c>
      <c r="K269" s="38">
        <f t="shared" si="39"/>
        <v>151.56400000000002</v>
      </c>
      <c r="L269" s="38">
        <f t="shared" si="40"/>
        <v>45.469200000000001</v>
      </c>
      <c r="M269" s="38">
        <f t="shared" si="41"/>
        <v>90.938400000000001</v>
      </c>
      <c r="N269" s="38">
        <f t="shared" si="42"/>
        <v>30.312800000000003</v>
      </c>
      <c r="O269" s="38">
        <f t="shared" si="43"/>
        <v>30.312800000000003</v>
      </c>
      <c r="P269" s="38">
        <f t="shared" si="44"/>
        <v>18.945500000000003</v>
      </c>
      <c r="Q269" s="38">
        <f t="shared" si="45"/>
        <v>75.782000000000011</v>
      </c>
      <c r="R269" s="38">
        <f t="shared" si="46"/>
        <v>13.64076</v>
      </c>
      <c r="S269" s="38">
        <f t="shared" si="47"/>
        <v>1.5156400000000001</v>
      </c>
      <c r="T269" s="39">
        <f t="shared" si="48"/>
        <v>2029.3111000000001</v>
      </c>
    </row>
    <row r="270" spans="1:20" ht="28.5" x14ac:dyDescent="0.2">
      <c r="A270" s="1"/>
      <c r="B270" s="29">
        <v>255</v>
      </c>
      <c r="C270" s="30" t="s">
        <v>213</v>
      </c>
      <c r="D270" s="31" t="s">
        <v>67</v>
      </c>
      <c r="E270" s="32" t="s">
        <v>67</v>
      </c>
      <c r="F270" s="33">
        <v>927</v>
      </c>
      <c r="G270" s="34">
        <v>2395</v>
      </c>
      <c r="H270" s="35" t="s">
        <v>30</v>
      </c>
      <c r="I270" s="36">
        <f>I126*0.25</f>
        <v>47.322499999999998</v>
      </c>
      <c r="J270" s="40">
        <v>55.19</v>
      </c>
      <c r="K270" s="38">
        <f t="shared" si="39"/>
        <v>4.7322499999999996</v>
      </c>
      <c r="L270" s="38">
        <f t="shared" si="40"/>
        <v>1.4196749999999998</v>
      </c>
      <c r="M270" s="38">
        <f t="shared" si="41"/>
        <v>2.8393499999999996</v>
      </c>
      <c r="N270" s="38">
        <f t="shared" si="42"/>
        <v>0.94645000000000001</v>
      </c>
      <c r="O270" s="38">
        <f t="shared" si="43"/>
        <v>0.94645000000000001</v>
      </c>
      <c r="P270" s="38">
        <f t="shared" si="44"/>
        <v>0.59153124999999995</v>
      </c>
      <c r="Q270" s="38">
        <f t="shared" si="45"/>
        <v>2.3661249999999998</v>
      </c>
      <c r="R270" s="38">
        <f t="shared" si="46"/>
        <v>0.42590249999999996</v>
      </c>
      <c r="S270" s="38">
        <f t="shared" si="47"/>
        <v>4.7322499999999997E-2</v>
      </c>
      <c r="T270" s="39">
        <f t="shared" si="48"/>
        <v>116.82755624999999</v>
      </c>
    </row>
    <row r="271" spans="1:20" ht="144" x14ac:dyDescent="0.2">
      <c r="A271" s="1"/>
      <c r="B271" s="29">
        <v>256</v>
      </c>
      <c r="C271" s="30" t="s">
        <v>214</v>
      </c>
      <c r="D271" s="31">
        <v>625.89</v>
      </c>
      <c r="E271" s="32">
        <v>653.79999999999995</v>
      </c>
      <c r="F271" s="33">
        <v>1687</v>
      </c>
      <c r="G271" s="34">
        <v>2396</v>
      </c>
      <c r="H271" s="44" t="s">
        <v>215</v>
      </c>
      <c r="I271" s="36">
        <f t="shared" ref="I271:I283" si="51">I16*0.125</f>
        <v>13.918749999999999</v>
      </c>
      <c r="J271" s="40">
        <v>0</v>
      </c>
      <c r="K271" s="38">
        <f t="shared" si="39"/>
        <v>1.391875</v>
      </c>
      <c r="L271" s="38">
        <f t="shared" si="40"/>
        <v>0.41756249999999995</v>
      </c>
      <c r="M271" s="38">
        <f t="shared" si="41"/>
        <v>0.8351249999999999</v>
      </c>
      <c r="N271" s="38">
        <f t="shared" si="42"/>
        <v>0.27837499999999998</v>
      </c>
      <c r="O271" s="38">
        <f t="shared" si="43"/>
        <v>0.27837499999999998</v>
      </c>
      <c r="P271" s="38">
        <f t="shared" si="44"/>
        <v>0.173984375</v>
      </c>
      <c r="Q271" s="38">
        <f t="shared" si="45"/>
        <v>0.69593749999999999</v>
      </c>
      <c r="R271" s="38">
        <f t="shared" si="46"/>
        <v>0.12526874999999998</v>
      </c>
      <c r="S271" s="38">
        <f t="shared" si="47"/>
        <v>1.3918749999999999E-2</v>
      </c>
      <c r="T271" s="39">
        <f t="shared" si="48"/>
        <v>18.129171875000001</v>
      </c>
    </row>
    <row r="272" spans="1:20" ht="144" x14ac:dyDescent="0.2">
      <c r="A272" s="1"/>
      <c r="B272" s="29">
        <v>257</v>
      </c>
      <c r="C272" s="30" t="s">
        <v>216</v>
      </c>
      <c r="D272" s="31">
        <v>1251.79</v>
      </c>
      <c r="E272" s="32">
        <v>1307.6199999999999</v>
      </c>
      <c r="F272" s="33">
        <v>1688</v>
      </c>
      <c r="G272" s="34">
        <v>2397</v>
      </c>
      <c r="H272" s="44" t="s">
        <v>215</v>
      </c>
      <c r="I272" s="36">
        <f t="shared" si="51"/>
        <v>21.11</v>
      </c>
      <c r="J272" s="40">
        <v>0</v>
      </c>
      <c r="K272" s="38">
        <f t="shared" ref="K272:K324" si="52">0.1*I272</f>
        <v>2.1110000000000002</v>
      </c>
      <c r="L272" s="38">
        <f t="shared" ref="L272:L324" si="53">0.03*I272</f>
        <v>0.63329999999999997</v>
      </c>
      <c r="M272" s="38">
        <f t="shared" ref="M272:M324" si="54">0.06*I272</f>
        <v>1.2665999999999999</v>
      </c>
      <c r="N272" s="38">
        <f t="shared" ref="N272:N324" si="55">0.02*I272</f>
        <v>0.42220000000000002</v>
      </c>
      <c r="O272" s="38">
        <f t="shared" ref="O272:O324" si="56">0.02*I272</f>
        <v>0.42220000000000002</v>
      </c>
      <c r="P272" s="38">
        <f t="shared" ref="P272:P324" si="57">0.0125*I272</f>
        <v>0.26387500000000003</v>
      </c>
      <c r="Q272" s="38">
        <f t="shared" ref="Q272:Q324" si="58">0.05*I272</f>
        <v>1.0555000000000001</v>
      </c>
      <c r="R272" s="38">
        <f t="shared" ref="R272:R324" si="59">0.009*I272</f>
        <v>0.18998999999999999</v>
      </c>
      <c r="S272" s="38">
        <f t="shared" ref="S272:S324" si="60">0.001*I272</f>
        <v>2.111E-2</v>
      </c>
      <c r="T272" s="39">
        <f t="shared" ref="T272:T324" si="61">SUM(I272:S272)</f>
        <v>27.495774999999998</v>
      </c>
    </row>
    <row r="273" spans="1:20" ht="144" x14ac:dyDescent="0.2">
      <c r="A273" s="1"/>
      <c r="B273" s="29">
        <v>258</v>
      </c>
      <c r="C273" s="30" t="s">
        <v>217</v>
      </c>
      <c r="D273" s="31">
        <v>2503.58</v>
      </c>
      <c r="E273" s="32">
        <v>2615.2399999999998</v>
      </c>
      <c r="F273" s="33">
        <v>1689</v>
      </c>
      <c r="G273" s="34">
        <v>2398</v>
      </c>
      <c r="H273" s="44" t="s">
        <v>215</v>
      </c>
      <c r="I273" s="36">
        <f t="shared" si="51"/>
        <v>28.533750000000001</v>
      </c>
      <c r="J273" s="40">
        <v>0</v>
      </c>
      <c r="K273" s="38">
        <f t="shared" si="52"/>
        <v>2.8533750000000002</v>
      </c>
      <c r="L273" s="38">
        <f t="shared" si="53"/>
        <v>0.85601249999999995</v>
      </c>
      <c r="M273" s="38">
        <f t="shared" si="54"/>
        <v>1.7120249999999999</v>
      </c>
      <c r="N273" s="38">
        <f t="shared" si="55"/>
        <v>0.57067500000000004</v>
      </c>
      <c r="O273" s="38">
        <f t="shared" si="56"/>
        <v>0.57067500000000004</v>
      </c>
      <c r="P273" s="38">
        <f t="shared" si="57"/>
        <v>0.35667187500000003</v>
      </c>
      <c r="Q273" s="38">
        <f t="shared" si="58"/>
        <v>1.4266875000000001</v>
      </c>
      <c r="R273" s="38">
        <f t="shared" si="59"/>
        <v>0.25680375</v>
      </c>
      <c r="S273" s="38">
        <f t="shared" si="60"/>
        <v>2.8533750000000004E-2</v>
      </c>
      <c r="T273" s="39">
        <f t="shared" si="61"/>
        <v>37.165209375000011</v>
      </c>
    </row>
    <row r="274" spans="1:20" ht="144" x14ac:dyDescent="0.2">
      <c r="A274" s="1"/>
      <c r="B274" s="29">
        <v>259</v>
      </c>
      <c r="C274" s="30" t="s">
        <v>218</v>
      </c>
      <c r="D274" s="31">
        <v>5007.1499999999996</v>
      </c>
      <c r="E274" s="32">
        <v>5230.47</v>
      </c>
      <c r="F274" s="33">
        <v>1690</v>
      </c>
      <c r="G274" s="34">
        <v>2399</v>
      </c>
      <c r="H274" s="44" t="s">
        <v>215</v>
      </c>
      <c r="I274" s="36">
        <f t="shared" si="51"/>
        <v>39.896250000000002</v>
      </c>
      <c r="J274" s="40">
        <v>0</v>
      </c>
      <c r="K274" s="38">
        <f t="shared" si="52"/>
        <v>3.9896250000000002</v>
      </c>
      <c r="L274" s="38">
        <f t="shared" si="53"/>
        <v>1.1968875000000001</v>
      </c>
      <c r="M274" s="38">
        <f t="shared" si="54"/>
        <v>2.3937750000000002</v>
      </c>
      <c r="N274" s="38">
        <f t="shared" si="55"/>
        <v>0.79792500000000011</v>
      </c>
      <c r="O274" s="38">
        <f t="shared" si="56"/>
        <v>0.79792500000000011</v>
      </c>
      <c r="P274" s="38">
        <f t="shared" si="57"/>
        <v>0.49870312500000002</v>
      </c>
      <c r="Q274" s="38">
        <f t="shared" si="58"/>
        <v>1.9948125000000001</v>
      </c>
      <c r="R274" s="38">
        <f t="shared" si="59"/>
        <v>0.35906624999999998</v>
      </c>
      <c r="S274" s="38">
        <f t="shared" si="60"/>
        <v>3.9896250000000001E-2</v>
      </c>
      <c r="T274" s="39">
        <f t="shared" si="61"/>
        <v>51.964865624999995</v>
      </c>
    </row>
    <row r="275" spans="1:20" ht="144" x14ac:dyDescent="0.2">
      <c r="A275" s="1"/>
      <c r="B275" s="29">
        <v>260</v>
      </c>
      <c r="C275" s="30" t="s">
        <v>219</v>
      </c>
      <c r="D275" s="31">
        <v>10014.299999999999</v>
      </c>
      <c r="E275" s="32">
        <v>10460.94</v>
      </c>
      <c r="F275" s="33">
        <v>1691</v>
      </c>
      <c r="G275" s="34">
        <v>2400</v>
      </c>
      <c r="H275" s="44" t="s">
        <v>215</v>
      </c>
      <c r="I275" s="36">
        <f t="shared" si="51"/>
        <v>79.563749999999999</v>
      </c>
      <c r="J275" s="40">
        <v>0</v>
      </c>
      <c r="K275" s="38">
        <f t="shared" si="52"/>
        <v>7.9563750000000004</v>
      </c>
      <c r="L275" s="38">
        <f t="shared" si="53"/>
        <v>2.3869124999999998</v>
      </c>
      <c r="M275" s="38">
        <f t="shared" si="54"/>
        <v>4.7738249999999995</v>
      </c>
      <c r="N275" s="38">
        <f t="shared" si="55"/>
        <v>1.591275</v>
      </c>
      <c r="O275" s="38">
        <f t="shared" si="56"/>
        <v>1.591275</v>
      </c>
      <c r="P275" s="38">
        <f t="shared" si="57"/>
        <v>0.99454687500000005</v>
      </c>
      <c r="Q275" s="38">
        <f t="shared" si="58"/>
        <v>3.9781875000000002</v>
      </c>
      <c r="R275" s="38">
        <f t="shared" si="59"/>
        <v>0.71607374999999995</v>
      </c>
      <c r="S275" s="38">
        <f t="shared" si="60"/>
        <v>7.9563750000000003E-2</v>
      </c>
      <c r="T275" s="39">
        <f t="shared" si="61"/>
        <v>103.631784375</v>
      </c>
    </row>
    <row r="276" spans="1:20" ht="144" x14ac:dyDescent="0.2">
      <c r="A276" s="1"/>
      <c r="B276" s="29">
        <v>261</v>
      </c>
      <c r="C276" s="30" t="s">
        <v>220</v>
      </c>
      <c r="D276" s="31">
        <v>15021.47</v>
      </c>
      <c r="E276" s="32">
        <v>15691.43</v>
      </c>
      <c r="F276" s="33">
        <v>1692</v>
      </c>
      <c r="G276" s="34">
        <v>2401</v>
      </c>
      <c r="H276" s="44" t="s">
        <v>215</v>
      </c>
      <c r="I276" s="36">
        <f t="shared" si="51"/>
        <v>85.13</v>
      </c>
      <c r="J276" s="40">
        <v>0</v>
      </c>
      <c r="K276" s="38">
        <f t="shared" si="52"/>
        <v>8.5129999999999999</v>
      </c>
      <c r="L276" s="38">
        <f t="shared" si="53"/>
        <v>2.5538999999999996</v>
      </c>
      <c r="M276" s="38">
        <f t="shared" si="54"/>
        <v>5.1077999999999992</v>
      </c>
      <c r="N276" s="38">
        <f t="shared" si="55"/>
        <v>1.7025999999999999</v>
      </c>
      <c r="O276" s="38">
        <f t="shared" si="56"/>
        <v>1.7025999999999999</v>
      </c>
      <c r="P276" s="38">
        <f t="shared" si="57"/>
        <v>1.064125</v>
      </c>
      <c r="Q276" s="38">
        <f t="shared" si="58"/>
        <v>4.2565</v>
      </c>
      <c r="R276" s="38">
        <f t="shared" si="59"/>
        <v>0.76616999999999991</v>
      </c>
      <c r="S276" s="38">
        <f t="shared" si="60"/>
        <v>8.5129999999999997E-2</v>
      </c>
      <c r="T276" s="39">
        <f t="shared" si="61"/>
        <v>110.88182500000002</v>
      </c>
    </row>
    <row r="277" spans="1:20" ht="144" x14ac:dyDescent="0.2">
      <c r="A277" s="1"/>
      <c r="B277" s="29">
        <v>262</v>
      </c>
      <c r="C277" s="30" t="s">
        <v>221</v>
      </c>
      <c r="D277" s="31">
        <v>25035.77</v>
      </c>
      <c r="E277" s="32">
        <v>26152.37</v>
      </c>
      <c r="F277" s="33">
        <v>1693</v>
      </c>
      <c r="G277" s="34">
        <v>2402</v>
      </c>
      <c r="H277" s="44" t="s">
        <v>215</v>
      </c>
      <c r="I277" s="36">
        <f t="shared" si="51"/>
        <v>107.8625</v>
      </c>
      <c r="J277" s="40">
        <v>0</v>
      </c>
      <c r="K277" s="38">
        <f t="shared" si="52"/>
        <v>10.786250000000001</v>
      </c>
      <c r="L277" s="38">
        <f t="shared" si="53"/>
        <v>3.2358749999999996</v>
      </c>
      <c r="M277" s="38">
        <f t="shared" si="54"/>
        <v>6.4717499999999992</v>
      </c>
      <c r="N277" s="38">
        <f t="shared" si="55"/>
        <v>2.1572499999999999</v>
      </c>
      <c r="O277" s="38">
        <f t="shared" si="56"/>
        <v>2.1572499999999999</v>
      </c>
      <c r="P277" s="38">
        <f t="shared" si="57"/>
        <v>1.3482812500000001</v>
      </c>
      <c r="Q277" s="38">
        <f t="shared" si="58"/>
        <v>5.3931250000000004</v>
      </c>
      <c r="R277" s="38">
        <f t="shared" si="59"/>
        <v>0.97076249999999986</v>
      </c>
      <c r="S277" s="38">
        <f t="shared" si="60"/>
        <v>0.1078625</v>
      </c>
      <c r="T277" s="39">
        <f t="shared" si="61"/>
        <v>140.49090625000002</v>
      </c>
    </row>
    <row r="278" spans="1:20" ht="144" x14ac:dyDescent="0.2">
      <c r="A278" s="1"/>
      <c r="B278" s="29">
        <v>263</v>
      </c>
      <c r="C278" s="30" t="s">
        <v>222</v>
      </c>
      <c r="D278" s="31">
        <v>37553.65</v>
      </c>
      <c r="E278" s="32">
        <v>39228.54</v>
      </c>
      <c r="F278" s="33">
        <v>1694</v>
      </c>
      <c r="G278" s="34">
        <v>2403</v>
      </c>
      <c r="H278" s="44" t="s">
        <v>215</v>
      </c>
      <c r="I278" s="36">
        <f t="shared" si="51"/>
        <v>136.39375000000001</v>
      </c>
      <c r="J278" s="40">
        <v>0</v>
      </c>
      <c r="K278" s="38">
        <f t="shared" si="52"/>
        <v>13.639375000000001</v>
      </c>
      <c r="L278" s="38">
        <f t="shared" si="53"/>
        <v>4.0918125000000005</v>
      </c>
      <c r="M278" s="38">
        <f t="shared" si="54"/>
        <v>8.183625000000001</v>
      </c>
      <c r="N278" s="38">
        <f t="shared" si="55"/>
        <v>2.7278750000000005</v>
      </c>
      <c r="O278" s="38">
        <f t="shared" si="56"/>
        <v>2.7278750000000005</v>
      </c>
      <c r="P278" s="38">
        <f t="shared" si="57"/>
        <v>1.7049218750000001</v>
      </c>
      <c r="Q278" s="38">
        <f t="shared" si="58"/>
        <v>6.8196875000000006</v>
      </c>
      <c r="R278" s="38">
        <f t="shared" si="59"/>
        <v>1.2275437499999999</v>
      </c>
      <c r="S278" s="38">
        <f t="shared" si="60"/>
        <v>0.13639375000000001</v>
      </c>
      <c r="T278" s="39">
        <f t="shared" si="61"/>
        <v>177.65285937500002</v>
      </c>
    </row>
    <row r="279" spans="1:20" ht="144" x14ac:dyDescent="0.2">
      <c r="A279" s="1"/>
      <c r="B279" s="29">
        <v>264</v>
      </c>
      <c r="C279" s="30" t="s">
        <v>223</v>
      </c>
      <c r="D279" s="31">
        <v>50071.55</v>
      </c>
      <c r="E279" s="32">
        <v>52304.74</v>
      </c>
      <c r="F279" s="33">
        <v>1695</v>
      </c>
      <c r="G279" s="34">
        <v>2404</v>
      </c>
      <c r="H279" s="44" t="s">
        <v>215</v>
      </c>
      <c r="I279" s="36">
        <f t="shared" si="51"/>
        <v>182.09125</v>
      </c>
      <c r="J279" s="40">
        <v>0</v>
      </c>
      <c r="K279" s="38">
        <f t="shared" si="52"/>
        <v>18.209125</v>
      </c>
      <c r="L279" s="38">
        <f t="shared" si="53"/>
        <v>5.4627375000000002</v>
      </c>
      <c r="M279" s="38">
        <f t="shared" si="54"/>
        <v>10.925475</v>
      </c>
      <c r="N279" s="38">
        <f t="shared" si="55"/>
        <v>3.6418250000000003</v>
      </c>
      <c r="O279" s="38">
        <f t="shared" si="56"/>
        <v>3.6418250000000003</v>
      </c>
      <c r="P279" s="38">
        <f t="shared" si="57"/>
        <v>2.276140625</v>
      </c>
      <c r="Q279" s="38">
        <f t="shared" si="58"/>
        <v>9.1045625000000001</v>
      </c>
      <c r="R279" s="38">
        <f t="shared" si="59"/>
        <v>1.6388212499999999</v>
      </c>
      <c r="S279" s="38">
        <f t="shared" si="60"/>
        <v>0.18209125000000001</v>
      </c>
      <c r="T279" s="39">
        <f t="shared" si="61"/>
        <v>237.17385312500005</v>
      </c>
    </row>
    <row r="280" spans="1:20" ht="144" x14ac:dyDescent="0.2">
      <c r="A280" s="1"/>
      <c r="B280" s="29">
        <v>265</v>
      </c>
      <c r="C280" s="30" t="s">
        <v>224</v>
      </c>
      <c r="D280" s="31">
        <v>62589.43</v>
      </c>
      <c r="E280" s="32">
        <v>65380.92</v>
      </c>
      <c r="F280" s="33">
        <v>1696</v>
      </c>
      <c r="G280" s="34">
        <v>2405</v>
      </c>
      <c r="H280" s="44" t="s">
        <v>215</v>
      </c>
      <c r="I280" s="36">
        <f t="shared" si="51"/>
        <v>216.1875</v>
      </c>
      <c r="J280" s="40">
        <v>0</v>
      </c>
      <c r="K280" s="38">
        <f t="shared" si="52"/>
        <v>21.618750000000002</v>
      </c>
      <c r="L280" s="38">
        <f t="shared" si="53"/>
        <v>6.4856249999999998</v>
      </c>
      <c r="M280" s="38">
        <f t="shared" si="54"/>
        <v>12.97125</v>
      </c>
      <c r="N280" s="38">
        <f t="shared" si="55"/>
        <v>4.3237500000000004</v>
      </c>
      <c r="O280" s="38">
        <f t="shared" si="56"/>
        <v>4.3237500000000004</v>
      </c>
      <c r="P280" s="38">
        <f t="shared" si="57"/>
        <v>2.7023437500000003</v>
      </c>
      <c r="Q280" s="38">
        <f t="shared" si="58"/>
        <v>10.809375000000001</v>
      </c>
      <c r="R280" s="38">
        <f t="shared" si="59"/>
        <v>1.9456874999999998</v>
      </c>
      <c r="S280" s="38">
        <f t="shared" si="60"/>
        <v>0.2161875</v>
      </c>
      <c r="T280" s="39">
        <f t="shared" si="61"/>
        <v>281.58421875000005</v>
      </c>
    </row>
    <row r="281" spans="1:20" ht="144" x14ac:dyDescent="0.2">
      <c r="A281" s="1"/>
      <c r="B281" s="29">
        <v>266</v>
      </c>
      <c r="C281" s="30" t="s">
        <v>225</v>
      </c>
      <c r="D281" s="31">
        <v>100143.09</v>
      </c>
      <c r="E281" s="32">
        <v>104609.47</v>
      </c>
      <c r="F281" s="33">
        <v>1697</v>
      </c>
      <c r="G281" s="34">
        <v>2406</v>
      </c>
      <c r="H281" s="44" t="s">
        <v>215</v>
      </c>
      <c r="I281" s="36">
        <f t="shared" si="51"/>
        <v>284.15375</v>
      </c>
      <c r="J281" s="40">
        <v>0</v>
      </c>
      <c r="K281" s="38">
        <f t="shared" si="52"/>
        <v>28.415375000000001</v>
      </c>
      <c r="L281" s="38">
        <f t="shared" si="53"/>
        <v>8.5246124999999999</v>
      </c>
      <c r="M281" s="38">
        <f t="shared" si="54"/>
        <v>17.049225</v>
      </c>
      <c r="N281" s="38">
        <f t="shared" si="55"/>
        <v>5.6830750000000005</v>
      </c>
      <c r="O281" s="38">
        <f t="shared" si="56"/>
        <v>5.6830750000000005</v>
      </c>
      <c r="P281" s="38">
        <f t="shared" si="57"/>
        <v>3.5519218750000001</v>
      </c>
      <c r="Q281" s="38">
        <f t="shared" si="58"/>
        <v>14.2076875</v>
      </c>
      <c r="R281" s="38">
        <f t="shared" si="59"/>
        <v>2.5573837499999996</v>
      </c>
      <c r="S281" s="38">
        <f t="shared" si="60"/>
        <v>0.28415374999999998</v>
      </c>
      <c r="T281" s="39">
        <f t="shared" si="61"/>
        <v>370.11025937499988</v>
      </c>
    </row>
    <row r="282" spans="1:20" ht="144" x14ac:dyDescent="0.2">
      <c r="A282" s="1"/>
      <c r="B282" s="29">
        <v>267</v>
      </c>
      <c r="C282" s="30" t="s">
        <v>226</v>
      </c>
      <c r="D282" s="31">
        <v>150214.64000000001</v>
      </c>
      <c r="E282" s="32">
        <v>156914.21</v>
      </c>
      <c r="F282" s="33">
        <v>1698</v>
      </c>
      <c r="G282" s="34">
        <v>2407</v>
      </c>
      <c r="H282" s="44" t="s">
        <v>215</v>
      </c>
      <c r="I282" s="36">
        <f t="shared" si="51"/>
        <v>426.11374999999998</v>
      </c>
      <c r="J282" s="40">
        <v>0</v>
      </c>
      <c r="K282" s="38">
        <f t="shared" si="52"/>
        <v>42.611375000000002</v>
      </c>
      <c r="L282" s="38">
        <f t="shared" si="53"/>
        <v>12.783412499999999</v>
      </c>
      <c r="M282" s="38">
        <f t="shared" si="54"/>
        <v>25.566824999999998</v>
      </c>
      <c r="N282" s="38">
        <f t="shared" si="55"/>
        <v>8.5222750000000005</v>
      </c>
      <c r="O282" s="38">
        <f t="shared" si="56"/>
        <v>8.5222750000000005</v>
      </c>
      <c r="P282" s="38">
        <f t="shared" si="57"/>
        <v>5.3264218750000003</v>
      </c>
      <c r="Q282" s="38">
        <f t="shared" si="58"/>
        <v>21.305687500000001</v>
      </c>
      <c r="R282" s="38">
        <f t="shared" si="59"/>
        <v>3.8350237499999995</v>
      </c>
      <c r="S282" s="38">
        <f t="shared" si="60"/>
        <v>0.42611375000000001</v>
      </c>
      <c r="T282" s="39">
        <f t="shared" si="61"/>
        <v>555.0131593750001</v>
      </c>
    </row>
    <row r="283" spans="1:20" ht="144" x14ac:dyDescent="0.2">
      <c r="A283" s="1"/>
      <c r="B283" s="29">
        <v>268</v>
      </c>
      <c r="C283" s="30" t="s">
        <v>227</v>
      </c>
      <c r="D283" s="31">
        <v>250357.73</v>
      </c>
      <c r="E283" s="32">
        <v>261523.68</v>
      </c>
      <c r="F283" s="33">
        <v>1699</v>
      </c>
      <c r="G283" s="34">
        <v>2408</v>
      </c>
      <c r="H283" s="44" t="s">
        <v>215</v>
      </c>
      <c r="I283" s="36">
        <f t="shared" si="51"/>
        <v>520.75374999999997</v>
      </c>
      <c r="J283" s="40">
        <v>0</v>
      </c>
      <c r="K283" s="38">
        <f t="shared" si="52"/>
        <v>52.075375000000001</v>
      </c>
      <c r="L283" s="38">
        <f t="shared" si="53"/>
        <v>15.622612499999999</v>
      </c>
      <c r="M283" s="38">
        <f t="shared" si="54"/>
        <v>31.245224999999998</v>
      </c>
      <c r="N283" s="38">
        <f t="shared" si="55"/>
        <v>10.415075</v>
      </c>
      <c r="O283" s="38">
        <f t="shared" si="56"/>
        <v>10.415075</v>
      </c>
      <c r="P283" s="38">
        <f t="shared" si="57"/>
        <v>6.5094218750000001</v>
      </c>
      <c r="Q283" s="38">
        <f t="shared" si="58"/>
        <v>26.037687500000001</v>
      </c>
      <c r="R283" s="38">
        <f t="shared" si="59"/>
        <v>4.6867837499999991</v>
      </c>
      <c r="S283" s="38">
        <f t="shared" si="60"/>
        <v>0.52075375000000002</v>
      </c>
      <c r="T283" s="39">
        <f t="shared" si="61"/>
        <v>678.28175937499998</v>
      </c>
    </row>
    <row r="284" spans="1:20" ht="144" x14ac:dyDescent="0.2">
      <c r="A284" s="1"/>
      <c r="B284" s="29">
        <v>269</v>
      </c>
      <c r="C284" s="30" t="s">
        <v>228</v>
      </c>
      <c r="D284" s="31">
        <v>375536.58</v>
      </c>
      <c r="E284" s="32">
        <v>392285.51</v>
      </c>
      <c r="F284" s="33">
        <v>1700</v>
      </c>
      <c r="G284" s="34">
        <v>2409</v>
      </c>
      <c r="H284" s="44" t="s">
        <v>215</v>
      </c>
      <c r="I284" s="36">
        <f>I31*0.125</f>
        <v>615.39625000000001</v>
      </c>
      <c r="J284" s="40">
        <v>0</v>
      </c>
      <c r="K284" s="38">
        <f t="shared" si="52"/>
        <v>61.539625000000001</v>
      </c>
      <c r="L284" s="38">
        <f t="shared" si="53"/>
        <v>18.4618875</v>
      </c>
      <c r="M284" s="38">
        <f t="shared" si="54"/>
        <v>36.923774999999999</v>
      </c>
      <c r="N284" s="38">
        <f t="shared" si="55"/>
        <v>12.307925000000001</v>
      </c>
      <c r="O284" s="38">
        <f t="shared" si="56"/>
        <v>12.307925000000001</v>
      </c>
      <c r="P284" s="38">
        <f t="shared" si="57"/>
        <v>7.6924531250000001</v>
      </c>
      <c r="Q284" s="38">
        <f t="shared" si="58"/>
        <v>30.7698125</v>
      </c>
      <c r="R284" s="38">
        <f t="shared" si="59"/>
        <v>5.5385662499999997</v>
      </c>
      <c r="S284" s="38">
        <f t="shared" si="60"/>
        <v>0.61539624999999998</v>
      </c>
      <c r="T284" s="39">
        <f t="shared" si="61"/>
        <v>801.55361562500002</v>
      </c>
    </row>
    <row r="285" spans="1:20" ht="144" x14ac:dyDescent="0.2">
      <c r="A285" s="1"/>
      <c r="B285" s="29">
        <v>270</v>
      </c>
      <c r="C285" s="30" t="s">
        <v>229</v>
      </c>
      <c r="D285" s="31">
        <v>500715.44</v>
      </c>
      <c r="E285" s="32">
        <v>523047.35</v>
      </c>
      <c r="F285" s="33">
        <v>1701</v>
      </c>
      <c r="G285" s="34">
        <v>2410</v>
      </c>
      <c r="H285" s="44" t="s">
        <v>215</v>
      </c>
      <c r="I285" s="36">
        <f>I32*0.125</f>
        <v>710.03499999999997</v>
      </c>
      <c r="J285" s="40">
        <v>0</v>
      </c>
      <c r="K285" s="38">
        <f t="shared" si="52"/>
        <v>71.003500000000003</v>
      </c>
      <c r="L285" s="38">
        <f t="shared" si="53"/>
        <v>21.301049999999996</v>
      </c>
      <c r="M285" s="38">
        <f t="shared" si="54"/>
        <v>42.602099999999993</v>
      </c>
      <c r="N285" s="38">
        <f t="shared" si="55"/>
        <v>14.200699999999999</v>
      </c>
      <c r="O285" s="38">
        <f t="shared" si="56"/>
        <v>14.200699999999999</v>
      </c>
      <c r="P285" s="38">
        <f t="shared" si="57"/>
        <v>8.8754375000000003</v>
      </c>
      <c r="Q285" s="38">
        <f t="shared" si="58"/>
        <v>35.501750000000001</v>
      </c>
      <c r="R285" s="38">
        <f t="shared" si="59"/>
        <v>6.3903149999999993</v>
      </c>
      <c r="S285" s="38">
        <f t="shared" si="60"/>
        <v>0.71003499999999997</v>
      </c>
      <c r="T285" s="39">
        <f t="shared" si="61"/>
        <v>924.82058749999987</v>
      </c>
    </row>
    <row r="286" spans="1:20" ht="144" x14ac:dyDescent="0.2">
      <c r="A286" s="1"/>
      <c r="B286" s="29">
        <v>271</v>
      </c>
      <c r="C286" s="30" t="s">
        <v>230</v>
      </c>
      <c r="D286" s="31">
        <v>500715.44</v>
      </c>
      <c r="E286" s="32">
        <v>523047.35</v>
      </c>
      <c r="F286" s="33">
        <v>1702</v>
      </c>
      <c r="G286" s="34">
        <v>2411</v>
      </c>
      <c r="H286" s="44" t="s">
        <v>215</v>
      </c>
      <c r="I286" s="36">
        <f>I33*0.125</f>
        <v>757.82</v>
      </c>
      <c r="J286" s="40">
        <v>0</v>
      </c>
      <c r="K286" s="38">
        <f t="shared" si="52"/>
        <v>75.782000000000011</v>
      </c>
      <c r="L286" s="38">
        <f t="shared" si="53"/>
        <v>22.7346</v>
      </c>
      <c r="M286" s="38">
        <f t="shared" si="54"/>
        <v>45.469200000000001</v>
      </c>
      <c r="N286" s="38">
        <f t="shared" si="55"/>
        <v>15.156400000000001</v>
      </c>
      <c r="O286" s="38">
        <f t="shared" si="56"/>
        <v>15.156400000000001</v>
      </c>
      <c r="P286" s="38">
        <f t="shared" si="57"/>
        <v>9.4727500000000013</v>
      </c>
      <c r="Q286" s="38">
        <f t="shared" si="58"/>
        <v>37.891000000000005</v>
      </c>
      <c r="R286" s="38">
        <f t="shared" si="59"/>
        <v>6.8203800000000001</v>
      </c>
      <c r="S286" s="38">
        <f t="shared" si="60"/>
        <v>0.75782000000000005</v>
      </c>
      <c r="T286" s="39">
        <f t="shared" si="61"/>
        <v>987.06055000000003</v>
      </c>
    </row>
    <row r="287" spans="1:20" x14ac:dyDescent="0.2">
      <c r="A287" s="1"/>
      <c r="B287" s="29">
        <v>272</v>
      </c>
      <c r="C287" s="30" t="s">
        <v>553</v>
      </c>
      <c r="D287" s="31">
        <v>625.89</v>
      </c>
      <c r="E287" s="32">
        <v>653.79999999999995</v>
      </c>
      <c r="F287" s="33">
        <v>928</v>
      </c>
      <c r="G287" s="34">
        <v>2412</v>
      </c>
      <c r="H287" s="35" t="s">
        <v>30</v>
      </c>
      <c r="I287" s="36">
        <v>42.69</v>
      </c>
      <c r="J287" s="40">
        <v>39.65</v>
      </c>
      <c r="K287" s="38">
        <f t="shared" si="52"/>
        <v>4.2690000000000001</v>
      </c>
      <c r="L287" s="38">
        <f t="shared" si="53"/>
        <v>1.2806999999999999</v>
      </c>
      <c r="M287" s="38">
        <f t="shared" si="54"/>
        <v>2.5613999999999999</v>
      </c>
      <c r="N287" s="38">
        <f t="shared" si="55"/>
        <v>0.8538</v>
      </c>
      <c r="O287" s="38">
        <f t="shared" si="56"/>
        <v>0.8538</v>
      </c>
      <c r="P287" s="38">
        <f t="shared" si="57"/>
        <v>0.53362500000000002</v>
      </c>
      <c r="Q287" s="38">
        <f t="shared" si="58"/>
        <v>2.1345000000000001</v>
      </c>
      <c r="R287" s="38">
        <f t="shared" si="59"/>
        <v>0.38420999999999994</v>
      </c>
      <c r="S287" s="38">
        <f t="shared" si="60"/>
        <v>4.2689999999999999E-2</v>
      </c>
      <c r="T287" s="39">
        <f t="shared" si="61"/>
        <v>95.253725000000017</v>
      </c>
    </row>
    <row r="288" spans="1:20" x14ac:dyDescent="0.2">
      <c r="A288" s="1"/>
      <c r="B288" s="29">
        <v>273</v>
      </c>
      <c r="C288" s="30" t="s">
        <v>554</v>
      </c>
      <c r="D288" s="31">
        <v>1251.79</v>
      </c>
      <c r="E288" s="32">
        <v>1307.6199999999999</v>
      </c>
      <c r="F288" s="33">
        <v>929</v>
      </c>
      <c r="G288" s="34">
        <v>2413</v>
      </c>
      <c r="H288" s="35" t="s">
        <v>30</v>
      </c>
      <c r="I288" s="36">
        <v>83.49</v>
      </c>
      <c r="J288" s="40">
        <v>39.65</v>
      </c>
      <c r="K288" s="38">
        <f t="shared" si="52"/>
        <v>8.3490000000000002</v>
      </c>
      <c r="L288" s="38">
        <f t="shared" si="53"/>
        <v>2.5046999999999997</v>
      </c>
      <c r="M288" s="38">
        <f t="shared" si="54"/>
        <v>5.0093999999999994</v>
      </c>
      <c r="N288" s="38">
        <f t="shared" si="55"/>
        <v>1.6698</v>
      </c>
      <c r="O288" s="38">
        <f t="shared" si="56"/>
        <v>1.6698</v>
      </c>
      <c r="P288" s="38">
        <f t="shared" si="57"/>
        <v>1.043625</v>
      </c>
      <c r="Q288" s="38">
        <f t="shared" si="58"/>
        <v>4.1745000000000001</v>
      </c>
      <c r="R288" s="38">
        <f t="shared" si="59"/>
        <v>0.75140999999999991</v>
      </c>
      <c r="S288" s="38">
        <f t="shared" si="60"/>
        <v>8.3489999999999995E-2</v>
      </c>
      <c r="T288" s="39">
        <f t="shared" si="61"/>
        <v>148.395725</v>
      </c>
    </row>
    <row r="289" spans="1:20" x14ac:dyDescent="0.2">
      <c r="A289" s="1"/>
      <c r="B289" s="29">
        <v>274</v>
      </c>
      <c r="C289" s="30" t="s">
        <v>555</v>
      </c>
      <c r="D289" s="31">
        <v>2503.58</v>
      </c>
      <c r="E289" s="32">
        <v>2615.2399999999998</v>
      </c>
      <c r="F289" s="33">
        <v>930</v>
      </c>
      <c r="G289" s="34">
        <v>2414</v>
      </c>
      <c r="H289" s="35" t="s">
        <v>30</v>
      </c>
      <c r="I289" s="36">
        <v>103.92</v>
      </c>
      <c r="J289" s="40">
        <v>39.65</v>
      </c>
      <c r="K289" s="38">
        <f t="shared" si="52"/>
        <v>10.392000000000001</v>
      </c>
      <c r="L289" s="38">
        <f t="shared" si="53"/>
        <v>3.1175999999999999</v>
      </c>
      <c r="M289" s="38">
        <f t="shared" si="54"/>
        <v>6.2351999999999999</v>
      </c>
      <c r="N289" s="38">
        <f t="shared" si="55"/>
        <v>2.0784000000000002</v>
      </c>
      <c r="O289" s="38">
        <f t="shared" si="56"/>
        <v>2.0784000000000002</v>
      </c>
      <c r="P289" s="38">
        <f t="shared" si="57"/>
        <v>1.2990000000000002</v>
      </c>
      <c r="Q289" s="38">
        <f t="shared" si="58"/>
        <v>5.1960000000000006</v>
      </c>
      <c r="R289" s="38">
        <f t="shared" si="59"/>
        <v>0.93527999999999989</v>
      </c>
      <c r="S289" s="38">
        <f t="shared" si="60"/>
        <v>0.10392</v>
      </c>
      <c r="T289" s="39">
        <f t="shared" si="61"/>
        <v>175.00579999999997</v>
      </c>
    </row>
    <row r="290" spans="1:20" x14ac:dyDescent="0.2">
      <c r="A290" s="1"/>
      <c r="B290" s="29">
        <v>275</v>
      </c>
      <c r="C290" s="30" t="s">
        <v>556</v>
      </c>
      <c r="D290" s="31">
        <v>5007.1499999999996</v>
      </c>
      <c r="E290" s="32">
        <v>5230.47</v>
      </c>
      <c r="F290" s="33">
        <v>931</v>
      </c>
      <c r="G290" s="34">
        <v>2415</v>
      </c>
      <c r="H290" s="35" t="s">
        <v>30</v>
      </c>
      <c r="I290" s="36">
        <v>126.19</v>
      </c>
      <c r="J290" s="40">
        <v>39.65</v>
      </c>
      <c r="K290" s="38">
        <f t="shared" si="52"/>
        <v>12.619</v>
      </c>
      <c r="L290" s="38">
        <f t="shared" si="53"/>
        <v>3.7856999999999998</v>
      </c>
      <c r="M290" s="38">
        <f t="shared" si="54"/>
        <v>7.5713999999999997</v>
      </c>
      <c r="N290" s="38">
        <f t="shared" si="55"/>
        <v>2.5238</v>
      </c>
      <c r="O290" s="38">
        <f t="shared" si="56"/>
        <v>2.5238</v>
      </c>
      <c r="P290" s="38">
        <f t="shared" si="57"/>
        <v>1.577375</v>
      </c>
      <c r="Q290" s="38">
        <f t="shared" si="58"/>
        <v>6.3094999999999999</v>
      </c>
      <c r="R290" s="38">
        <f t="shared" si="59"/>
        <v>1.13571</v>
      </c>
      <c r="S290" s="38">
        <f t="shared" si="60"/>
        <v>0.12619</v>
      </c>
      <c r="T290" s="39">
        <f t="shared" si="61"/>
        <v>204.01247499999997</v>
      </c>
    </row>
    <row r="291" spans="1:20" x14ac:dyDescent="0.2">
      <c r="A291" s="1"/>
      <c r="B291" s="29">
        <v>276</v>
      </c>
      <c r="C291" s="30" t="s">
        <v>557</v>
      </c>
      <c r="D291" s="31">
        <v>10014.299999999999</v>
      </c>
      <c r="E291" s="32">
        <v>10460.94</v>
      </c>
      <c r="F291" s="33">
        <v>932</v>
      </c>
      <c r="G291" s="34">
        <v>2416</v>
      </c>
      <c r="H291" s="35" t="s">
        <v>30</v>
      </c>
      <c r="I291" s="36">
        <v>167.01</v>
      </c>
      <c r="J291" s="40">
        <v>39.65</v>
      </c>
      <c r="K291" s="38">
        <f t="shared" si="52"/>
        <v>16.701000000000001</v>
      </c>
      <c r="L291" s="38">
        <f t="shared" si="53"/>
        <v>5.0103</v>
      </c>
      <c r="M291" s="38">
        <f t="shared" si="54"/>
        <v>10.0206</v>
      </c>
      <c r="N291" s="38">
        <f t="shared" si="55"/>
        <v>3.3401999999999998</v>
      </c>
      <c r="O291" s="38">
        <f t="shared" si="56"/>
        <v>3.3401999999999998</v>
      </c>
      <c r="P291" s="38">
        <f t="shared" si="57"/>
        <v>2.0876250000000001</v>
      </c>
      <c r="Q291" s="38">
        <f t="shared" si="58"/>
        <v>8.3505000000000003</v>
      </c>
      <c r="R291" s="38">
        <f t="shared" si="59"/>
        <v>1.5030899999999998</v>
      </c>
      <c r="S291" s="38">
        <f t="shared" si="60"/>
        <v>0.16700999999999999</v>
      </c>
      <c r="T291" s="39">
        <f t="shared" si="61"/>
        <v>257.18052500000005</v>
      </c>
    </row>
    <row r="292" spans="1:20" x14ac:dyDescent="0.2">
      <c r="A292" s="1"/>
      <c r="B292" s="29">
        <v>277</v>
      </c>
      <c r="C292" s="30" t="s">
        <v>558</v>
      </c>
      <c r="D292" s="31">
        <v>15021.47</v>
      </c>
      <c r="E292" s="32">
        <v>15691.43</v>
      </c>
      <c r="F292" s="33">
        <v>933</v>
      </c>
      <c r="G292" s="34">
        <v>2417</v>
      </c>
      <c r="H292" s="35" t="s">
        <v>30</v>
      </c>
      <c r="I292" s="36">
        <v>207.85</v>
      </c>
      <c r="J292" s="40">
        <v>39.65</v>
      </c>
      <c r="K292" s="38">
        <f t="shared" si="52"/>
        <v>20.785</v>
      </c>
      <c r="L292" s="38">
        <f t="shared" si="53"/>
        <v>6.2355</v>
      </c>
      <c r="M292" s="38">
        <f t="shared" si="54"/>
        <v>12.471</v>
      </c>
      <c r="N292" s="38">
        <f t="shared" si="55"/>
        <v>4.157</v>
      </c>
      <c r="O292" s="38">
        <f t="shared" si="56"/>
        <v>4.157</v>
      </c>
      <c r="P292" s="38">
        <f t="shared" si="57"/>
        <v>2.598125</v>
      </c>
      <c r="Q292" s="38">
        <f t="shared" si="58"/>
        <v>10.3925</v>
      </c>
      <c r="R292" s="38">
        <f t="shared" si="59"/>
        <v>1.8706499999999997</v>
      </c>
      <c r="S292" s="38">
        <f t="shared" si="60"/>
        <v>0.20785000000000001</v>
      </c>
      <c r="T292" s="39">
        <f t="shared" si="61"/>
        <v>310.37462499999998</v>
      </c>
    </row>
    <row r="293" spans="1:20" x14ac:dyDescent="0.2">
      <c r="A293" s="1"/>
      <c r="B293" s="29">
        <v>278</v>
      </c>
      <c r="C293" s="30" t="s">
        <v>559</v>
      </c>
      <c r="D293" s="31">
        <v>25035.77</v>
      </c>
      <c r="E293" s="32">
        <v>26152.37</v>
      </c>
      <c r="F293" s="33">
        <v>934</v>
      </c>
      <c r="G293" s="34">
        <v>2418</v>
      </c>
      <c r="H293" s="35" t="s">
        <v>30</v>
      </c>
      <c r="I293" s="36">
        <v>244.96</v>
      </c>
      <c r="J293" s="40">
        <v>39.65</v>
      </c>
      <c r="K293" s="38">
        <f t="shared" si="52"/>
        <v>24.496000000000002</v>
      </c>
      <c r="L293" s="38">
        <f t="shared" si="53"/>
        <v>7.3487999999999998</v>
      </c>
      <c r="M293" s="38">
        <f t="shared" si="54"/>
        <v>14.6976</v>
      </c>
      <c r="N293" s="38">
        <f t="shared" si="55"/>
        <v>4.8992000000000004</v>
      </c>
      <c r="O293" s="38">
        <f t="shared" si="56"/>
        <v>4.8992000000000004</v>
      </c>
      <c r="P293" s="38">
        <f t="shared" si="57"/>
        <v>3.0620000000000003</v>
      </c>
      <c r="Q293" s="38">
        <f t="shared" si="58"/>
        <v>12.248000000000001</v>
      </c>
      <c r="R293" s="38">
        <f t="shared" si="59"/>
        <v>2.2046399999999999</v>
      </c>
      <c r="S293" s="38">
        <f t="shared" si="60"/>
        <v>0.24496000000000001</v>
      </c>
      <c r="T293" s="39">
        <f t="shared" si="61"/>
        <v>358.71039999999999</v>
      </c>
    </row>
    <row r="294" spans="1:20" x14ac:dyDescent="0.2">
      <c r="A294" s="1"/>
      <c r="B294" s="29">
        <v>279</v>
      </c>
      <c r="C294" s="30" t="s">
        <v>560</v>
      </c>
      <c r="D294" s="31">
        <v>37553.65</v>
      </c>
      <c r="E294" s="32">
        <v>39228.54</v>
      </c>
      <c r="F294" s="33">
        <v>935</v>
      </c>
      <c r="G294" s="34">
        <v>2419</v>
      </c>
      <c r="H294" s="35" t="s">
        <v>30</v>
      </c>
      <c r="I294" s="36">
        <v>339.6</v>
      </c>
      <c r="J294" s="40">
        <v>39.65</v>
      </c>
      <c r="K294" s="38">
        <f t="shared" si="52"/>
        <v>33.96</v>
      </c>
      <c r="L294" s="38">
        <f t="shared" si="53"/>
        <v>10.188000000000001</v>
      </c>
      <c r="M294" s="38">
        <f t="shared" si="54"/>
        <v>20.376000000000001</v>
      </c>
      <c r="N294" s="38">
        <f t="shared" si="55"/>
        <v>6.7920000000000007</v>
      </c>
      <c r="O294" s="38">
        <f t="shared" si="56"/>
        <v>6.7920000000000007</v>
      </c>
      <c r="P294" s="38">
        <f t="shared" si="57"/>
        <v>4.2450000000000001</v>
      </c>
      <c r="Q294" s="38">
        <f t="shared" si="58"/>
        <v>16.98</v>
      </c>
      <c r="R294" s="38">
        <f t="shared" si="59"/>
        <v>3.0564</v>
      </c>
      <c r="S294" s="38">
        <f t="shared" si="60"/>
        <v>0.33960000000000001</v>
      </c>
      <c r="T294" s="39">
        <f t="shared" si="61"/>
        <v>481.97899999999993</v>
      </c>
    </row>
    <row r="295" spans="1:20" x14ac:dyDescent="0.2">
      <c r="A295" s="1"/>
      <c r="B295" s="29">
        <v>280</v>
      </c>
      <c r="C295" s="30" t="s">
        <v>561</v>
      </c>
      <c r="D295" s="31">
        <v>50071.55</v>
      </c>
      <c r="E295" s="32">
        <v>52304.74</v>
      </c>
      <c r="F295" s="33">
        <v>936</v>
      </c>
      <c r="G295" s="34">
        <v>2420</v>
      </c>
      <c r="H295" s="35" t="s">
        <v>30</v>
      </c>
      <c r="I295" s="36">
        <v>419.4</v>
      </c>
      <c r="J295" s="40">
        <v>39.65</v>
      </c>
      <c r="K295" s="38">
        <f t="shared" si="52"/>
        <v>41.94</v>
      </c>
      <c r="L295" s="38">
        <f t="shared" si="53"/>
        <v>12.581999999999999</v>
      </c>
      <c r="M295" s="38">
        <f t="shared" si="54"/>
        <v>25.163999999999998</v>
      </c>
      <c r="N295" s="38">
        <f t="shared" si="55"/>
        <v>8.3879999999999999</v>
      </c>
      <c r="O295" s="38">
        <f t="shared" si="56"/>
        <v>8.3879999999999999</v>
      </c>
      <c r="P295" s="38">
        <f t="shared" si="57"/>
        <v>5.2424999999999997</v>
      </c>
      <c r="Q295" s="38">
        <f t="shared" si="58"/>
        <v>20.97</v>
      </c>
      <c r="R295" s="38">
        <f t="shared" si="59"/>
        <v>3.7745999999999995</v>
      </c>
      <c r="S295" s="38">
        <f t="shared" si="60"/>
        <v>0.4194</v>
      </c>
      <c r="T295" s="39">
        <f t="shared" si="61"/>
        <v>585.91849999999999</v>
      </c>
    </row>
    <row r="296" spans="1:20" x14ac:dyDescent="0.2">
      <c r="A296" s="1"/>
      <c r="B296" s="29">
        <v>281</v>
      </c>
      <c r="C296" s="30" t="s">
        <v>562</v>
      </c>
      <c r="D296" s="31">
        <v>62589.43</v>
      </c>
      <c r="E296" s="32">
        <v>65380.92</v>
      </c>
      <c r="F296" s="33">
        <v>937</v>
      </c>
      <c r="G296" s="34">
        <v>2421</v>
      </c>
      <c r="H296" s="35" t="s">
        <v>30</v>
      </c>
      <c r="I296" s="36">
        <v>495.46</v>
      </c>
      <c r="J296" s="40">
        <v>39.65</v>
      </c>
      <c r="K296" s="38">
        <f t="shared" si="52"/>
        <v>49.545999999999999</v>
      </c>
      <c r="L296" s="38">
        <f t="shared" si="53"/>
        <v>14.863799999999999</v>
      </c>
      <c r="M296" s="38">
        <f t="shared" si="54"/>
        <v>29.727599999999999</v>
      </c>
      <c r="N296" s="38">
        <f t="shared" si="55"/>
        <v>9.9092000000000002</v>
      </c>
      <c r="O296" s="38">
        <f t="shared" si="56"/>
        <v>9.9092000000000002</v>
      </c>
      <c r="P296" s="38">
        <f t="shared" si="57"/>
        <v>6.1932499999999999</v>
      </c>
      <c r="Q296" s="38">
        <f t="shared" si="58"/>
        <v>24.773</v>
      </c>
      <c r="R296" s="38">
        <f t="shared" si="59"/>
        <v>4.4591399999999997</v>
      </c>
      <c r="S296" s="38">
        <f t="shared" si="60"/>
        <v>0.49546000000000001</v>
      </c>
      <c r="T296" s="39">
        <f t="shared" si="61"/>
        <v>684.98665000000028</v>
      </c>
    </row>
    <row r="297" spans="1:20" x14ac:dyDescent="0.2">
      <c r="A297" s="1"/>
      <c r="B297" s="29">
        <v>282</v>
      </c>
      <c r="C297" s="30" t="s">
        <v>563</v>
      </c>
      <c r="D297" s="31">
        <v>100143.09</v>
      </c>
      <c r="E297" s="32">
        <v>104609.47</v>
      </c>
      <c r="F297" s="33">
        <v>938</v>
      </c>
      <c r="G297" s="34">
        <v>2422</v>
      </c>
      <c r="H297" s="35" t="s">
        <v>30</v>
      </c>
      <c r="I297" s="36">
        <v>566</v>
      </c>
      <c r="J297" s="40">
        <v>39.65</v>
      </c>
      <c r="K297" s="38">
        <f t="shared" si="52"/>
        <v>56.6</v>
      </c>
      <c r="L297" s="38">
        <f t="shared" si="53"/>
        <v>16.98</v>
      </c>
      <c r="M297" s="38">
        <f t="shared" si="54"/>
        <v>33.96</v>
      </c>
      <c r="N297" s="38">
        <f t="shared" si="55"/>
        <v>11.32</v>
      </c>
      <c r="O297" s="38">
        <f t="shared" si="56"/>
        <v>11.32</v>
      </c>
      <c r="P297" s="38">
        <f t="shared" si="57"/>
        <v>7.0750000000000002</v>
      </c>
      <c r="Q297" s="38">
        <f t="shared" si="58"/>
        <v>28.3</v>
      </c>
      <c r="R297" s="38">
        <f t="shared" si="59"/>
        <v>5.0939999999999994</v>
      </c>
      <c r="S297" s="38">
        <f t="shared" si="60"/>
        <v>0.56600000000000006</v>
      </c>
      <c r="T297" s="39">
        <f t="shared" si="61"/>
        <v>776.86500000000024</v>
      </c>
    </row>
    <row r="298" spans="1:20" x14ac:dyDescent="0.2">
      <c r="A298" s="1"/>
      <c r="B298" s="29">
        <v>283</v>
      </c>
      <c r="C298" s="30" t="s">
        <v>564</v>
      </c>
      <c r="D298" s="31">
        <v>150214.64000000001</v>
      </c>
      <c r="E298" s="32">
        <v>156914.21</v>
      </c>
      <c r="F298" s="33">
        <v>939</v>
      </c>
      <c r="G298" s="34">
        <v>2423</v>
      </c>
      <c r="H298" s="35" t="s">
        <v>30</v>
      </c>
      <c r="I298" s="36">
        <v>720.01</v>
      </c>
      <c r="J298" s="40">
        <v>39.65</v>
      </c>
      <c r="K298" s="38">
        <f t="shared" si="52"/>
        <v>72.001000000000005</v>
      </c>
      <c r="L298" s="38">
        <f t="shared" si="53"/>
        <v>21.600299999999997</v>
      </c>
      <c r="M298" s="38">
        <f t="shared" si="54"/>
        <v>43.200599999999994</v>
      </c>
      <c r="N298" s="38">
        <f t="shared" si="55"/>
        <v>14.4002</v>
      </c>
      <c r="O298" s="38">
        <f t="shared" si="56"/>
        <v>14.4002</v>
      </c>
      <c r="P298" s="38">
        <f t="shared" si="57"/>
        <v>9.0001250000000006</v>
      </c>
      <c r="Q298" s="38">
        <f t="shared" si="58"/>
        <v>36.000500000000002</v>
      </c>
      <c r="R298" s="38">
        <f t="shared" si="59"/>
        <v>6.4800899999999997</v>
      </c>
      <c r="S298" s="38">
        <f t="shared" si="60"/>
        <v>0.72001000000000004</v>
      </c>
      <c r="T298" s="39">
        <f t="shared" si="61"/>
        <v>977.46302500000002</v>
      </c>
    </row>
    <row r="299" spans="1:20" x14ac:dyDescent="0.2">
      <c r="A299" s="1"/>
      <c r="B299" s="29">
        <v>284</v>
      </c>
      <c r="C299" s="30" t="s">
        <v>565</v>
      </c>
      <c r="D299" s="31">
        <v>250357.73</v>
      </c>
      <c r="E299" s="32">
        <v>261523.68</v>
      </c>
      <c r="F299" s="33">
        <v>940</v>
      </c>
      <c r="G299" s="34">
        <v>2424</v>
      </c>
      <c r="H299" s="35" t="s">
        <v>30</v>
      </c>
      <c r="I299" s="36">
        <v>946.41</v>
      </c>
      <c r="J299" s="40">
        <v>39.65</v>
      </c>
      <c r="K299" s="38">
        <f t="shared" si="52"/>
        <v>94.641000000000005</v>
      </c>
      <c r="L299" s="38">
        <f t="shared" si="53"/>
        <v>28.392299999999999</v>
      </c>
      <c r="M299" s="38">
        <f t="shared" si="54"/>
        <v>56.784599999999998</v>
      </c>
      <c r="N299" s="38">
        <f t="shared" si="55"/>
        <v>18.9282</v>
      </c>
      <c r="O299" s="38">
        <f t="shared" si="56"/>
        <v>18.9282</v>
      </c>
      <c r="P299" s="38">
        <f t="shared" si="57"/>
        <v>11.830125000000001</v>
      </c>
      <c r="Q299" s="38">
        <f t="shared" si="58"/>
        <v>47.320500000000003</v>
      </c>
      <c r="R299" s="38">
        <f t="shared" si="59"/>
        <v>8.5176899999999982</v>
      </c>
      <c r="S299" s="38">
        <f t="shared" si="60"/>
        <v>0.94640999999999997</v>
      </c>
      <c r="T299" s="39">
        <f t="shared" si="61"/>
        <v>1272.349025</v>
      </c>
    </row>
    <row r="300" spans="1:20" x14ac:dyDescent="0.2">
      <c r="A300" s="55" t="s">
        <v>566</v>
      </c>
      <c r="B300" s="29">
        <v>285</v>
      </c>
      <c r="C300" s="30" t="s">
        <v>567</v>
      </c>
      <c r="D300" s="31">
        <v>250357.73</v>
      </c>
      <c r="E300" s="32">
        <v>261523.68</v>
      </c>
      <c r="F300" s="33">
        <v>941</v>
      </c>
      <c r="G300" s="34">
        <v>2425</v>
      </c>
      <c r="H300" s="35" t="s">
        <v>30</v>
      </c>
      <c r="I300" s="36">
        <v>1135.69</v>
      </c>
      <c r="J300" s="40">
        <v>39.65</v>
      </c>
      <c r="K300" s="38">
        <f t="shared" si="52"/>
        <v>113.56900000000002</v>
      </c>
      <c r="L300" s="38">
        <f t="shared" si="53"/>
        <v>34.070700000000002</v>
      </c>
      <c r="M300" s="38">
        <f t="shared" si="54"/>
        <v>68.141400000000004</v>
      </c>
      <c r="N300" s="38">
        <f t="shared" si="55"/>
        <v>22.713800000000003</v>
      </c>
      <c r="O300" s="38">
        <f t="shared" si="56"/>
        <v>22.713800000000003</v>
      </c>
      <c r="P300" s="38">
        <f t="shared" si="57"/>
        <v>14.196125000000002</v>
      </c>
      <c r="Q300" s="38">
        <f t="shared" si="58"/>
        <v>56.784500000000008</v>
      </c>
      <c r="R300" s="38">
        <f t="shared" si="59"/>
        <v>10.221209999999999</v>
      </c>
      <c r="S300" s="38">
        <f t="shared" si="60"/>
        <v>1.1356900000000001</v>
      </c>
      <c r="T300" s="39">
        <f t="shared" si="61"/>
        <v>1518.886225</v>
      </c>
    </row>
    <row r="301" spans="1:20" ht="28.5" x14ac:dyDescent="0.2">
      <c r="B301" s="29">
        <v>286</v>
      </c>
      <c r="C301" s="30" t="s">
        <v>568</v>
      </c>
      <c r="D301" s="31" t="s">
        <v>67</v>
      </c>
      <c r="E301" s="32" t="s">
        <v>67</v>
      </c>
      <c r="F301" s="33">
        <v>942</v>
      </c>
      <c r="G301" s="34">
        <v>2426</v>
      </c>
      <c r="H301" s="35" t="s">
        <v>30</v>
      </c>
      <c r="I301" s="36">
        <v>37.11</v>
      </c>
      <c r="J301" s="40">
        <v>39.65</v>
      </c>
      <c r="K301" s="38">
        <f t="shared" si="52"/>
        <v>3.7110000000000003</v>
      </c>
      <c r="L301" s="38">
        <f t="shared" si="53"/>
        <v>1.1133</v>
      </c>
      <c r="M301" s="38">
        <f t="shared" si="54"/>
        <v>2.2265999999999999</v>
      </c>
      <c r="N301" s="38">
        <f t="shared" si="55"/>
        <v>0.74219999999999997</v>
      </c>
      <c r="O301" s="38">
        <f t="shared" si="56"/>
        <v>0.74219999999999997</v>
      </c>
      <c r="P301" s="38">
        <f t="shared" si="57"/>
        <v>0.46387500000000004</v>
      </c>
      <c r="Q301" s="38">
        <f t="shared" si="58"/>
        <v>1.8555000000000001</v>
      </c>
      <c r="R301" s="38">
        <f t="shared" si="59"/>
        <v>0.33398999999999995</v>
      </c>
      <c r="S301" s="38">
        <f t="shared" si="60"/>
        <v>3.7109999999999997E-2</v>
      </c>
      <c r="T301" s="39">
        <f t="shared" si="61"/>
        <v>87.98577499999999</v>
      </c>
    </row>
    <row r="302" spans="1:20" ht="28.5" x14ac:dyDescent="0.2">
      <c r="B302" s="29">
        <v>287</v>
      </c>
      <c r="C302" s="30" t="s">
        <v>231</v>
      </c>
      <c r="D302" s="31" t="s">
        <v>67</v>
      </c>
      <c r="E302" s="32" t="s">
        <v>67</v>
      </c>
      <c r="F302" s="33">
        <v>943</v>
      </c>
      <c r="G302" s="34">
        <v>2427</v>
      </c>
      <c r="H302" s="44">
        <v>2426</v>
      </c>
      <c r="I302" s="36">
        <v>11.14</v>
      </c>
      <c r="J302" s="40">
        <v>0</v>
      </c>
      <c r="K302" s="38">
        <f t="shared" si="52"/>
        <v>1.1140000000000001</v>
      </c>
      <c r="L302" s="38">
        <f t="shared" si="53"/>
        <v>0.3342</v>
      </c>
      <c r="M302" s="38">
        <f t="shared" si="54"/>
        <v>0.66839999999999999</v>
      </c>
      <c r="N302" s="38">
        <f t="shared" si="55"/>
        <v>0.22280000000000003</v>
      </c>
      <c r="O302" s="38">
        <f t="shared" si="56"/>
        <v>0.22280000000000003</v>
      </c>
      <c r="P302" s="38">
        <f t="shared" si="57"/>
        <v>0.13925000000000001</v>
      </c>
      <c r="Q302" s="38">
        <f t="shared" si="58"/>
        <v>0.55700000000000005</v>
      </c>
      <c r="R302" s="38">
        <f t="shared" si="59"/>
        <v>0.10026</v>
      </c>
      <c r="S302" s="38">
        <f t="shared" si="60"/>
        <v>1.1140000000000001E-2</v>
      </c>
      <c r="T302" s="39">
        <f t="shared" si="61"/>
        <v>14.50985</v>
      </c>
    </row>
    <row r="303" spans="1:20" ht="28.5" x14ac:dyDescent="0.2">
      <c r="B303" s="29">
        <v>288</v>
      </c>
      <c r="C303" s="30" t="s">
        <v>232</v>
      </c>
      <c r="D303" s="31" t="s">
        <v>67</v>
      </c>
      <c r="E303" s="32" t="s">
        <v>67</v>
      </c>
      <c r="F303" s="33">
        <v>944</v>
      </c>
      <c r="G303" s="34">
        <v>2428</v>
      </c>
      <c r="H303" s="35" t="s">
        <v>30</v>
      </c>
      <c r="I303" s="36">
        <v>44.53</v>
      </c>
      <c r="J303" s="40">
        <v>0</v>
      </c>
      <c r="K303" s="38">
        <f t="shared" si="52"/>
        <v>4.4530000000000003</v>
      </c>
      <c r="L303" s="38">
        <f t="shared" si="53"/>
        <v>1.3359000000000001</v>
      </c>
      <c r="M303" s="38">
        <f t="shared" si="54"/>
        <v>2.6718000000000002</v>
      </c>
      <c r="N303" s="38">
        <f t="shared" si="55"/>
        <v>0.89060000000000006</v>
      </c>
      <c r="O303" s="38">
        <f t="shared" si="56"/>
        <v>0.89060000000000006</v>
      </c>
      <c r="P303" s="38">
        <f t="shared" si="57"/>
        <v>0.55662500000000004</v>
      </c>
      <c r="Q303" s="38">
        <f t="shared" si="58"/>
        <v>2.2265000000000001</v>
      </c>
      <c r="R303" s="38">
        <f t="shared" si="59"/>
        <v>0.40076999999999996</v>
      </c>
      <c r="S303" s="38">
        <f t="shared" si="60"/>
        <v>4.453E-2</v>
      </c>
      <c r="T303" s="39">
        <f t="shared" si="61"/>
        <v>58.000325000000004</v>
      </c>
    </row>
    <row r="304" spans="1:20" ht="28.5" x14ac:dyDescent="0.2">
      <c r="B304" s="29">
        <v>289</v>
      </c>
      <c r="C304" s="30" t="s">
        <v>233</v>
      </c>
      <c r="D304" s="31" t="s">
        <v>67</v>
      </c>
      <c r="E304" s="32" t="s">
        <v>67</v>
      </c>
      <c r="F304" s="33">
        <v>945</v>
      </c>
      <c r="G304" s="34">
        <v>2429</v>
      </c>
      <c r="H304" s="35" t="s">
        <v>30</v>
      </c>
      <c r="I304" s="36">
        <v>11.14</v>
      </c>
      <c r="J304" s="40">
        <v>0</v>
      </c>
      <c r="K304" s="38">
        <f t="shared" si="52"/>
        <v>1.1140000000000001</v>
      </c>
      <c r="L304" s="38">
        <f t="shared" si="53"/>
        <v>0.3342</v>
      </c>
      <c r="M304" s="38">
        <f t="shared" si="54"/>
        <v>0.66839999999999999</v>
      </c>
      <c r="N304" s="38">
        <f t="shared" si="55"/>
        <v>0.22280000000000003</v>
      </c>
      <c r="O304" s="38">
        <f t="shared" si="56"/>
        <v>0.22280000000000003</v>
      </c>
      <c r="P304" s="38">
        <f t="shared" si="57"/>
        <v>0.13925000000000001</v>
      </c>
      <c r="Q304" s="38">
        <f t="shared" si="58"/>
        <v>0.55700000000000005</v>
      </c>
      <c r="R304" s="38">
        <f t="shared" si="59"/>
        <v>0.10026</v>
      </c>
      <c r="S304" s="38">
        <f t="shared" si="60"/>
        <v>1.1140000000000001E-2</v>
      </c>
      <c r="T304" s="39">
        <f t="shared" si="61"/>
        <v>14.50985</v>
      </c>
    </row>
    <row r="305" spans="1:20" ht="28.5" x14ac:dyDescent="0.2">
      <c r="B305" s="29">
        <v>290</v>
      </c>
      <c r="C305" s="30" t="s">
        <v>234</v>
      </c>
      <c r="D305" s="31" t="s">
        <v>67</v>
      </c>
      <c r="E305" s="32" t="s">
        <v>67</v>
      </c>
      <c r="F305" s="33">
        <v>946</v>
      </c>
      <c r="G305" s="34">
        <v>2430</v>
      </c>
      <c r="H305" s="35" t="s">
        <v>30</v>
      </c>
      <c r="I305" s="36">
        <v>7.43</v>
      </c>
      <c r="J305" s="40">
        <v>0</v>
      </c>
      <c r="K305" s="38">
        <f t="shared" si="52"/>
        <v>0.74299999999999999</v>
      </c>
      <c r="L305" s="38">
        <f t="shared" si="53"/>
        <v>0.22289999999999999</v>
      </c>
      <c r="M305" s="38">
        <f t="shared" si="54"/>
        <v>0.44579999999999997</v>
      </c>
      <c r="N305" s="38">
        <f t="shared" si="55"/>
        <v>0.14860000000000001</v>
      </c>
      <c r="O305" s="38">
        <f t="shared" si="56"/>
        <v>0.14860000000000001</v>
      </c>
      <c r="P305" s="38">
        <f t="shared" si="57"/>
        <v>9.2874999999999999E-2</v>
      </c>
      <c r="Q305" s="38">
        <f t="shared" si="58"/>
        <v>0.3715</v>
      </c>
      <c r="R305" s="38">
        <f t="shared" si="59"/>
        <v>6.6869999999999999E-2</v>
      </c>
      <c r="S305" s="38">
        <f t="shared" si="60"/>
        <v>7.43E-3</v>
      </c>
      <c r="T305" s="39">
        <f t="shared" si="61"/>
        <v>9.6775749999999974</v>
      </c>
    </row>
    <row r="306" spans="1:20" ht="28.5" x14ac:dyDescent="0.2">
      <c r="A306" s="56"/>
      <c r="B306" s="29">
        <v>291</v>
      </c>
      <c r="C306" s="30" t="s">
        <v>235</v>
      </c>
      <c r="D306" s="31" t="s">
        <v>67</v>
      </c>
      <c r="E306" s="32" t="s">
        <v>67</v>
      </c>
      <c r="F306" s="33">
        <v>947</v>
      </c>
      <c r="G306" s="34">
        <v>2431</v>
      </c>
      <c r="H306" s="35" t="s">
        <v>30</v>
      </c>
      <c r="I306" s="36">
        <v>57.53</v>
      </c>
      <c r="J306" s="40">
        <v>0</v>
      </c>
      <c r="K306" s="38">
        <f t="shared" si="52"/>
        <v>5.7530000000000001</v>
      </c>
      <c r="L306" s="38">
        <f t="shared" si="53"/>
        <v>1.7259</v>
      </c>
      <c r="M306" s="38">
        <f t="shared" si="54"/>
        <v>3.4518</v>
      </c>
      <c r="N306" s="38">
        <f t="shared" si="55"/>
        <v>1.1506000000000001</v>
      </c>
      <c r="O306" s="38">
        <f t="shared" si="56"/>
        <v>1.1506000000000001</v>
      </c>
      <c r="P306" s="38">
        <f t="shared" si="57"/>
        <v>0.71912500000000001</v>
      </c>
      <c r="Q306" s="38">
        <f t="shared" si="58"/>
        <v>2.8765000000000001</v>
      </c>
      <c r="R306" s="38">
        <f t="shared" si="59"/>
        <v>0.51776999999999995</v>
      </c>
      <c r="S306" s="38">
        <f t="shared" si="60"/>
        <v>5.7530000000000005E-2</v>
      </c>
      <c r="T306" s="39">
        <f t="shared" si="61"/>
        <v>74.932825000000008</v>
      </c>
    </row>
    <row r="307" spans="1:20" ht="28.5" x14ac:dyDescent="0.2">
      <c r="B307" s="29">
        <v>292</v>
      </c>
      <c r="C307" s="30" t="s">
        <v>236</v>
      </c>
      <c r="D307" s="31" t="s">
        <v>67</v>
      </c>
      <c r="E307" s="32" t="s">
        <v>67</v>
      </c>
      <c r="F307" s="33">
        <v>948</v>
      </c>
      <c r="G307" s="34">
        <v>2432</v>
      </c>
      <c r="H307" s="35" t="s">
        <v>30</v>
      </c>
      <c r="I307" s="36">
        <v>57.53</v>
      </c>
      <c r="J307" s="40">
        <v>0</v>
      </c>
      <c r="K307" s="38">
        <f t="shared" si="52"/>
        <v>5.7530000000000001</v>
      </c>
      <c r="L307" s="38">
        <f t="shared" si="53"/>
        <v>1.7259</v>
      </c>
      <c r="M307" s="38">
        <f t="shared" si="54"/>
        <v>3.4518</v>
      </c>
      <c r="N307" s="38">
        <f t="shared" si="55"/>
        <v>1.1506000000000001</v>
      </c>
      <c r="O307" s="38">
        <f t="shared" si="56"/>
        <v>1.1506000000000001</v>
      </c>
      <c r="P307" s="38">
        <f t="shared" si="57"/>
        <v>0.71912500000000001</v>
      </c>
      <c r="Q307" s="38">
        <f t="shared" si="58"/>
        <v>2.8765000000000001</v>
      </c>
      <c r="R307" s="38">
        <f t="shared" si="59"/>
        <v>0.51776999999999995</v>
      </c>
      <c r="S307" s="38">
        <f t="shared" si="60"/>
        <v>5.7530000000000005E-2</v>
      </c>
      <c r="T307" s="39">
        <f t="shared" si="61"/>
        <v>74.932825000000008</v>
      </c>
    </row>
    <row r="308" spans="1:20" ht="31.5" x14ac:dyDescent="0.2">
      <c r="A308" s="55" t="s">
        <v>237</v>
      </c>
      <c r="B308" s="29">
        <v>0</v>
      </c>
      <c r="C308" s="57" t="s">
        <v>238</v>
      </c>
      <c r="D308" s="58" t="s">
        <v>67</v>
      </c>
      <c r="E308" s="58" t="s">
        <v>67</v>
      </c>
      <c r="F308" s="59">
        <v>0</v>
      </c>
      <c r="G308" s="60">
        <v>3710</v>
      </c>
      <c r="H308" s="61" t="s">
        <v>30</v>
      </c>
      <c r="I308" s="62">
        <v>5.56</v>
      </c>
      <c r="J308" s="40">
        <v>0</v>
      </c>
      <c r="K308" s="38">
        <f t="shared" si="52"/>
        <v>0.55599999999999994</v>
      </c>
      <c r="L308" s="38">
        <f t="shared" si="53"/>
        <v>0.16679999999999998</v>
      </c>
      <c r="M308" s="38">
        <f t="shared" si="54"/>
        <v>0.33359999999999995</v>
      </c>
      <c r="N308" s="38">
        <f t="shared" si="55"/>
        <v>0.11119999999999999</v>
      </c>
      <c r="O308" s="38">
        <f t="shared" si="56"/>
        <v>0.11119999999999999</v>
      </c>
      <c r="P308" s="38">
        <f t="shared" si="57"/>
        <v>6.9499999999999992E-2</v>
      </c>
      <c r="Q308" s="38">
        <f t="shared" si="58"/>
        <v>0.27799999999999997</v>
      </c>
      <c r="R308" s="38">
        <f t="shared" si="59"/>
        <v>5.0039999999999994E-2</v>
      </c>
      <c r="S308" s="38">
        <f t="shared" si="60"/>
        <v>5.5599999999999998E-3</v>
      </c>
      <c r="T308" s="39">
        <f t="shared" si="61"/>
        <v>7.2418999999999993</v>
      </c>
    </row>
    <row r="309" spans="1:20" ht="28.5" x14ac:dyDescent="0.2">
      <c r="B309" s="29">
        <v>293</v>
      </c>
      <c r="C309" s="30" t="s">
        <v>239</v>
      </c>
      <c r="D309" s="31" t="s">
        <v>67</v>
      </c>
      <c r="E309" s="32" t="s">
        <v>67</v>
      </c>
      <c r="F309" s="33">
        <v>949</v>
      </c>
      <c r="G309" s="34">
        <v>2433</v>
      </c>
      <c r="H309" s="35" t="s">
        <v>30</v>
      </c>
      <c r="I309" s="36">
        <v>5.56</v>
      </c>
      <c r="J309" s="40">
        <v>0</v>
      </c>
      <c r="K309" s="38">
        <f t="shared" si="52"/>
        <v>0.55599999999999994</v>
      </c>
      <c r="L309" s="38">
        <f t="shared" si="53"/>
        <v>0.16679999999999998</v>
      </c>
      <c r="M309" s="38">
        <f t="shared" si="54"/>
        <v>0.33359999999999995</v>
      </c>
      <c r="N309" s="38">
        <f t="shared" si="55"/>
        <v>0.11119999999999999</v>
      </c>
      <c r="O309" s="38">
        <f t="shared" si="56"/>
        <v>0.11119999999999999</v>
      </c>
      <c r="P309" s="38">
        <f t="shared" si="57"/>
        <v>6.9499999999999992E-2</v>
      </c>
      <c r="Q309" s="38">
        <f t="shared" si="58"/>
        <v>0.27799999999999997</v>
      </c>
      <c r="R309" s="38">
        <f t="shared" si="59"/>
        <v>5.0039999999999994E-2</v>
      </c>
      <c r="S309" s="38">
        <f t="shared" si="60"/>
        <v>5.5599999999999998E-3</v>
      </c>
      <c r="T309" s="39">
        <f t="shared" si="61"/>
        <v>7.2418999999999993</v>
      </c>
    </row>
    <row r="310" spans="1:20" ht="28.5" x14ac:dyDescent="0.2">
      <c r="B310" s="29">
        <v>294</v>
      </c>
      <c r="C310" s="30" t="s">
        <v>240</v>
      </c>
      <c r="D310" s="31" t="s">
        <v>67</v>
      </c>
      <c r="E310" s="32" t="s">
        <v>67</v>
      </c>
      <c r="F310" s="33">
        <v>950</v>
      </c>
      <c r="G310" s="34">
        <v>2434</v>
      </c>
      <c r="H310" s="35" t="s">
        <v>30</v>
      </c>
      <c r="I310" s="36">
        <v>11.14</v>
      </c>
      <c r="J310" s="40">
        <v>0</v>
      </c>
      <c r="K310" s="38">
        <f t="shared" si="52"/>
        <v>1.1140000000000001</v>
      </c>
      <c r="L310" s="38">
        <f t="shared" si="53"/>
        <v>0.3342</v>
      </c>
      <c r="M310" s="38">
        <f t="shared" si="54"/>
        <v>0.66839999999999999</v>
      </c>
      <c r="N310" s="38">
        <f t="shared" si="55"/>
        <v>0.22280000000000003</v>
      </c>
      <c r="O310" s="38">
        <f t="shared" si="56"/>
        <v>0.22280000000000003</v>
      </c>
      <c r="P310" s="38">
        <f t="shared" si="57"/>
        <v>0.13925000000000001</v>
      </c>
      <c r="Q310" s="38">
        <f t="shared" si="58"/>
        <v>0.55700000000000005</v>
      </c>
      <c r="R310" s="38">
        <f t="shared" si="59"/>
        <v>0.10026</v>
      </c>
      <c r="S310" s="38">
        <f t="shared" si="60"/>
        <v>1.1140000000000001E-2</v>
      </c>
      <c r="T310" s="39">
        <f t="shared" si="61"/>
        <v>14.50985</v>
      </c>
    </row>
    <row r="311" spans="1:20" ht="28.5" x14ac:dyDescent="0.2">
      <c r="B311" s="29">
        <v>295</v>
      </c>
      <c r="C311" s="30" t="s">
        <v>241</v>
      </c>
      <c r="D311" s="31" t="s">
        <v>67</v>
      </c>
      <c r="E311" s="32" t="s">
        <v>67</v>
      </c>
      <c r="F311" s="33">
        <v>951</v>
      </c>
      <c r="G311" s="34">
        <v>2435</v>
      </c>
      <c r="H311" s="35" t="s">
        <v>30</v>
      </c>
      <c r="I311" s="36">
        <v>228.27</v>
      </c>
      <c r="J311" s="40">
        <v>0</v>
      </c>
      <c r="K311" s="38">
        <f t="shared" si="52"/>
        <v>22.827000000000002</v>
      </c>
      <c r="L311" s="38">
        <f t="shared" si="53"/>
        <v>6.8480999999999996</v>
      </c>
      <c r="M311" s="38">
        <f t="shared" si="54"/>
        <v>13.696199999999999</v>
      </c>
      <c r="N311" s="38">
        <f t="shared" si="55"/>
        <v>4.5654000000000003</v>
      </c>
      <c r="O311" s="38">
        <f t="shared" si="56"/>
        <v>4.5654000000000003</v>
      </c>
      <c r="P311" s="38">
        <f t="shared" si="57"/>
        <v>2.8533750000000002</v>
      </c>
      <c r="Q311" s="38">
        <f t="shared" si="58"/>
        <v>11.413500000000001</v>
      </c>
      <c r="R311" s="38">
        <f t="shared" si="59"/>
        <v>2.05443</v>
      </c>
      <c r="S311" s="38">
        <f t="shared" si="60"/>
        <v>0.22827000000000003</v>
      </c>
      <c r="T311" s="39">
        <f t="shared" si="61"/>
        <v>297.32167500000008</v>
      </c>
    </row>
    <row r="312" spans="1:20" ht="28.5" x14ac:dyDescent="0.2">
      <c r="B312" s="29">
        <v>296</v>
      </c>
      <c r="C312" s="30" t="s">
        <v>242</v>
      </c>
      <c r="D312" s="31" t="s">
        <v>67</v>
      </c>
      <c r="E312" s="32" t="s">
        <v>67</v>
      </c>
      <c r="F312" s="33">
        <v>952</v>
      </c>
      <c r="G312" s="34">
        <v>2436</v>
      </c>
      <c r="H312" s="35" t="s">
        <v>30</v>
      </c>
      <c r="I312" s="36">
        <v>189.29</v>
      </c>
      <c r="J312" s="40">
        <v>0</v>
      </c>
      <c r="K312" s="38">
        <f t="shared" si="52"/>
        <v>18.928999999999998</v>
      </c>
      <c r="L312" s="38">
        <f t="shared" si="53"/>
        <v>5.6786999999999992</v>
      </c>
      <c r="M312" s="38">
        <f t="shared" si="54"/>
        <v>11.357399999999998</v>
      </c>
      <c r="N312" s="38">
        <f t="shared" si="55"/>
        <v>3.7858000000000001</v>
      </c>
      <c r="O312" s="38">
        <f t="shared" si="56"/>
        <v>3.7858000000000001</v>
      </c>
      <c r="P312" s="38">
        <f t="shared" si="57"/>
        <v>2.3661249999999998</v>
      </c>
      <c r="Q312" s="38">
        <f t="shared" si="58"/>
        <v>9.4644999999999992</v>
      </c>
      <c r="R312" s="38">
        <f t="shared" si="59"/>
        <v>1.7036099999999998</v>
      </c>
      <c r="S312" s="38">
        <f t="shared" si="60"/>
        <v>0.18928999999999999</v>
      </c>
      <c r="T312" s="39">
        <f t="shared" si="61"/>
        <v>246.55022499999995</v>
      </c>
    </row>
    <row r="313" spans="1:20" ht="28.5" x14ac:dyDescent="0.2">
      <c r="B313" s="29">
        <v>297</v>
      </c>
      <c r="C313" s="30" t="s">
        <v>243</v>
      </c>
      <c r="D313" s="31" t="s">
        <v>67</v>
      </c>
      <c r="E313" s="32" t="s">
        <v>67</v>
      </c>
      <c r="F313" s="33">
        <v>953</v>
      </c>
      <c r="G313" s="34">
        <v>2437</v>
      </c>
      <c r="H313" s="35" t="s">
        <v>30</v>
      </c>
      <c r="I313" s="36">
        <v>18.559999999999999</v>
      </c>
      <c r="J313" s="40">
        <v>0</v>
      </c>
      <c r="K313" s="38">
        <f t="shared" si="52"/>
        <v>1.8559999999999999</v>
      </c>
      <c r="L313" s="38">
        <f t="shared" si="53"/>
        <v>0.55679999999999996</v>
      </c>
      <c r="M313" s="38">
        <f t="shared" si="54"/>
        <v>1.1135999999999999</v>
      </c>
      <c r="N313" s="38">
        <f t="shared" si="55"/>
        <v>0.37119999999999997</v>
      </c>
      <c r="O313" s="38">
        <f t="shared" si="56"/>
        <v>0.37119999999999997</v>
      </c>
      <c r="P313" s="38">
        <f t="shared" si="57"/>
        <v>0.23199999999999998</v>
      </c>
      <c r="Q313" s="38">
        <f t="shared" si="58"/>
        <v>0.92799999999999994</v>
      </c>
      <c r="R313" s="38">
        <f t="shared" si="59"/>
        <v>0.16703999999999997</v>
      </c>
      <c r="S313" s="38">
        <f t="shared" si="60"/>
        <v>1.856E-2</v>
      </c>
      <c r="T313" s="39">
        <f t="shared" si="61"/>
        <v>24.174400000000002</v>
      </c>
    </row>
    <row r="314" spans="1:20" ht="28.5" x14ac:dyDescent="0.2">
      <c r="B314" s="29">
        <v>298</v>
      </c>
      <c r="C314" s="30" t="s">
        <v>244</v>
      </c>
      <c r="D314" s="31" t="s">
        <v>67</v>
      </c>
      <c r="E314" s="32" t="s">
        <v>67</v>
      </c>
      <c r="F314" s="33">
        <v>954</v>
      </c>
      <c r="G314" s="34">
        <v>2438</v>
      </c>
      <c r="H314" s="35" t="s">
        <v>30</v>
      </c>
      <c r="I314" s="36">
        <v>74.209999999999994</v>
      </c>
      <c r="J314" s="40">
        <v>0</v>
      </c>
      <c r="K314" s="38">
        <f t="shared" si="52"/>
        <v>7.4209999999999994</v>
      </c>
      <c r="L314" s="38">
        <f t="shared" si="53"/>
        <v>2.2262999999999997</v>
      </c>
      <c r="M314" s="38">
        <f t="shared" si="54"/>
        <v>4.4525999999999994</v>
      </c>
      <c r="N314" s="38">
        <f t="shared" si="55"/>
        <v>1.4842</v>
      </c>
      <c r="O314" s="38">
        <f t="shared" si="56"/>
        <v>1.4842</v>
      </c>
      <c r="P314" s="38">
        <f t="shared" si="57"/>
        <v>0.92762499999999992</v>
      </c>
      <c r="Q314" s="38">
        <f t="shared" si="58"/>
        <v>3.7104999999999997</v>
      </c>
      <c r="R314" s="38">
        <f t="shared" si="59"/>
        <v>0.66788999999999987</v>
      </c>
      <c r="S314" s="38">
        <f t="shared" si="60"/>
        <v>7.4209999999999998E-2</v>
      </c>
      <c r="T314" s="39">
        <f t="shared" si="61"/>
        <v>96.658524999999997</v>
      </c>
    </row>
    <row r="315" spans="1:20" ht="28.5" x14ac:dyDescent="0.2">
      <c r="B315" s="29">
        <v>299</v>
      </c>
      <c r="C315" s="30" t="s">
        <v>245</v>
      </c>
      <c r="D315" s="31" t="s">
        <v>67</v>
      </c>
      <c r="E315" s="32" t="s">
        <v>67</v>
      </c>
      <c r="F315" s="33">
        <v>955</v>
      </c>
      <c r="G315" s="34">
        <v>2439</v>
      </c>
      <c r="H315" s="35" t="s">
        <v>30</v>
      </c>
      <c r="I315" s="36">
        <v>18.559999999999999</v>
      </c>
      <c r="J315" s="40">
        <v>0</v>
      </c>
      <c r="K315" s="38">
        <f t="shared" si="52"/>
        <v>1.8559999999999999</v>
      </c>
      <c r="L315" s="38">
        <f t="shared" si="53"/>
        <v>0.55679999999999996</v>
      </c>
      <c r="M315" s="38">
        <f t="shared" si="54"/>
        <v>1.1135999999999999</v>
      </c>
      <c r="N315" s="38">
        <f t="shared" si="55"/>
        <v>0.37119999999999997</v>
      </c>
      <c r="O315" s="38">
        <f t="shared" si="56"/>
        <v>0.37119999999999997</v>
      </c>
      <c r="P315" s="38">
        <f t="shared" si="57"/>
        <v>0.23199999999999998</v>
      </c>
      <c r="Q315" s="38">
        <f t="shared" si="58"/>
        <v>0.92799999999999994</v>
      </c>
      <c r="R315" s="38">
        <f t="shared" si="59"/>
        <v>0.16703999999999997</v>
      </c>
      <c r="S315" s="38">
        <f t="shared" si="60"/>
        <v>1.856E-2</v>
      </c>
      <c r="T315" s="39">
        <f t="shared" si="61"/>
        <v>24.174400000000002</v>
      </c>
    </row>
    <row r="316" spans="1:20" ht="28.5" x14ac:dyDescent="0.2">
      <c r="B316" s="29">
        <v>300</v>
      </c>
      <c r="C316" s="30" t="s">
        <v>246</v>
      </c>
      <c r="D316" s="31" t="s">
        <v>67</v>
      </c>
      <c r="E316" s="32" t="s">
        <v>67</v>
      </c>
      <c r="F316" s="33">
        <v>956</v>
      </c>
      <c r="G316" s="34">
        <v>2440</v>
      </c>
      <c r="H316" s="35" t="s">
        <v>30</v>
      </c>
      <c r="I316" s="36">
        <v>18.559999999999999</v>
      </c>
      <c r="J316" s="40">
        <v>0</v>
      </c>
      <c r="K316" s="38">
        <f t="shared" si="52"/>
        <v>1.8559999999999999</v>
      </c>
      <c r="L316" s="38">
        <f t="shared" si="53"/>
        <v>0.55679999999999996</v>
      </c>
      <c r="M316" s="38">
        <f t="shared" si="54"/>
        <v>1.1135999999999999</v>
      </c>
      <c r="N316" s="38">
        <f t="shared" si="55"/>
        <v>0.37119999999999997</v>
      </c>
      <c r="O316" s="38">
        <f t="shared" si="56"/>
        <v>0.37119999999999997</v>
      </c>
      <c r="P316" s="38">
        <f t="shared" si="57"/>
        <v>0.23199999999999998</v>
      </c>
      <c r="Q316" s="38">
        <f t="shared" si="58"/>
        <v>0.92799999999999994</v>
      </c>
      <c r="R316" s="38">
        <f t="shared" si="59"/>
        <v>0.16703999999999997</v>
      </c>
      <c r="S316" s="38">
        <f t="shared" si="60"/>
        <v>1.856E-2</v>
      </c>
      <c r="T316" s="39">
        <f t="shared" si="61"/>
        <v>24.174400000000002</v>
      </c>
    </row>
    <row r="317" spans="1:20" ht="28.5" x14ac:dyDescent="0.2">
      <c r="B317" s="29">
        <v>301</v>
      </c>
      <c r="C317" s="30" t="s">
        <v>247</v>
      </c>
      <c r="D317" s="31" t="s">
        <v>67</v>
      </c>
      <c r="E317" s="32" t="s">
        <v>67</v>
      </c>
      <c r="F317" s="33">
        <v>957</v>
      </c>
      <c r="G317" s="34">
        <v>2441</v>
      </c>
      <c r="H317" s="35" t="s">
        <v>30</v>
      </c>
      <c r="I317" s="36">
        <v>18.559999999999999</v>
      </c>
      <c r="J317" s="40">
        <v>0</v>
      </c>
      <c r="K317" s="38">
        <f t="shared" si="52"/>
        <v>1.8559999999999999</v>
      </c>
      <c r="L317" s="38">
        <f t="shared" si="53"/>
        <v>0.55679999999999996</v>
      </c>
      <c r="M317" s="38">
        <f t="shared" si="54"/>
        <v>1.1135999999999999</v>
      </c>
      <c r="N317" s="38">
        <f t="shared" si="55"/>
        <v>0.37119999999999997</v>
      </c>
      <c r="O317" s="38">
        <f t="shared" si="56"/>
        <v>0.37119999999999997</v>
      </c>
      <c r="P317" s="38">
        <f t="shared" si="57"/>
        <v>0.23199999999999998</v>
      </c>
      <c r="Q317" s="38">
        <f t="shared" si="58"/>
        <v>0.92799999999999994</v>
      </c>
      <c r="R317" s="38">
        <f t="shared" si="59"/>
        <v>0.16703999999999997</v>
      </c>
      <c r="S317" s="38">
        <f t="shared" si="60"/>
        <v>1.856E-2</v>
      </c>
      <c r="T317" s="39">
        <f t="shared" si="61"/>
        <v>24.174400000000002</v>
      </c>
    </row>
    <row r="318" spans="1:20" ht="28.5" x14ac:dyDescent="0.2">
      <c r="B318" s="29">
        <v>302</v>
      </c>
      <c r="C318" s="30" t="s">
        <v>248</v>
      </c>
      <c r="D318" s="31" t="s">
        <v>67</v>
      </c>
      <c r="E318" s="32" t="s">
        <v>67</v>
      </c>
      <c r="F318" s="33">
        <v>958</v>
      </c>
      <c r="G318" s="34">
        <v>2442</v>
      </c>
      <c r="H318" s="35" t="s">
        <v>30</v>
      </c>
      <c r="I318" s="36">
        <v>57.53</v>
      </c>
      <c r="J318" s="40">
        <v>19.170000000000002</v>
      </c>
      <c r="K318" s="38">
        <f t="shared" si="52"/>
        <v>5.7530000000000001</v>
      </c>
      <c r="L318" s="38">
        <f t="shared" si="53"/>
        <v>1.7259</v>
      </c>
      <c r="M318" s="38">
        <f t="shared" si="54"/>
        <v>3.4518</v>
      </c>
      <c r="N318" s="38">
        <f t="shared" si="55"/>
        <v>1.1506000000000001</v>
      </c>
      <c r="O318" s="38">
        <f t="shared" si="56"/>
        <v>1.1506000000000001</v>
      </c>
      <c r="P318" s="38">
        <f t="shared" si="57"/>
        <v>0.71912500000000001</v>
      </c>
      <c r="Q318" s="38">
        <f t="shared" si="58"/>
        <v>2.8765000000000001</v>
      </c>
      <c r="R318" s="38">
        <f t="shared" si="59"/>
        <v>0.51776999999999995</v>
      </c>
      <c r="S318" s="38">
        <f t="shared" si="60"/>
        <v>5.7530000000000005E-2</v>
      </c>
      <c r="T318" s="39">
        <f t="shared" si="61"/>
        <v>94.102824999999996</v>
      </c>
    </row>
    <row r="319" spans="1:20" ht="28.5" x14ac:dyDescent="0.2">
      <c r="B319" s="29">
        <v>303</v>
      </c>
      <c r="C319" s="30" t="s">
        <v>249</v>
      </c>
      <c r="D319" s="31" t="s">
        <v>67</v>
      </c>
      <c r="E319" s="32" t="s">
        <v>67</v>
      </c>
      <c r="F319" s="33">
        <v>959</v>
      </c>
      <c r="G319" s="34">
        <v>2443</v>
      </c>
      <c r="H319" s="44">
        <v>2442</v>
      </c>
      <c r="I319" s="36">
        <v>3.72</v>
      </c>
      <c r="J319" s="40">
        <v>0</v>
      </c>
      <c r="K319" s="38">
        <f t="shared" si="52"/>
        <v>0.37200000000000005</v>
      </c>
      <c r="L319" s="38">
        <f t="shared" si="53"/>
        <v>0.1116</v>
      </c>
      <c r="M319" s="38">
        <f t="shared" si="54"/>
        <v>0.22320000000000001</v>
      </c>
      <c r="N319" s="38">
        <f t="shared" si="55"/>
        <v>7.4400000000000008E-2</v>
      </c>
      <c r="O319" s="38">
        <f t="shared" si="56"/>
        <v>7.4400000000000008E-2</v>
      </c>
      <c r="P319" s="38">
        <f t="shared" si="57"/>
        <v>4.6500000000000007E-2</v>
      </c>
      <c r="Q319" s="38">
        <f t="shared" si="58"/>
        <v>0.18600000000000003</v>
      </c>
      <c r="R319" s="38">
        <f t="shared" si="59"/>
        <v>3.3479999999999996E-2</v>
      </c>
      <c r="S319" s="38">
        <f t="shared" si="60"/>
        <v>3.7200000000000002E-3</v>
      </c>
      <c r="T319" s="39">
        <f t="shared" si="61"/>
        <v>4.8453000000000008</v>
      </c>
    </row>
    <row r="320" spans="1:20" ht="28.5" x14ac:dyDescent="0.2">
      <c r="B320" s="29">
        <v>304</v>
      </c>
      <c r="C320" s="30" t="s">
        <v>250</v>
      </c>
      <c r="D320" s="31" t="s">
        <v>67</v>
      </c>
      <c r="E320" s="32" t="s">
        <v>67</v>
      </c>
      <c r="F320" s="33">
        <v>960</v>
      </c>
      <c r="G320" s="34">
        <v>2444</v>
      </c>
      <c r="H320" s="44">
        <v>2442</v>
      </c>
      <c r="I320" s="36">
        <v>11.14</v>
      </c>
      <c r="J320" s="40">
        <v>0</v>
      </c>
      <c r="K320" s="38">
        <f t="shared" si="52"/>
        <v>1.1140000000000001</v>
      </c>
      <c r="L320" s="38">
        <f t="shared" si="53"/>
        <v>0.3342</v>
      </c>
      <c r="M320" s="38">
        <f t="shared" si="54"/>
        <v>0.66839999999999999</v>
      </c>
      <c r="N320" s="38">
        <f t="shared" si="55"/>
        <v>0.22280000000000003</v>
      </c>
      <c r="O320" s="38">
        <f t="shared" si="56"/>
        <v>0.22280000000000003</v>
      </c>
      <c r="P320" s="38">
        <f t="shared" si="57"/>
        <v>0.13925000000000001</v>
      </c>
      <c r="Q320" s="38">
        <f t="shared" si="58"/>
        <v>0.55700000000000005</v>
      </c>
      <c r="R320" s="38">
        <f t="shared" si="59"/>
        <v>0.10026</v>
      </c>
      <c r="S320" s="38">
        <f t="shared" si="60"/>
        <v>1.1140000000000001E-2</v>
      </c>
      <c r="T320" s="39">
        <f t="shared" si="61"/>
        <v>14.50985</v>
      </c>
    </row>
    <row r="321" spans="1:20" ht="28.5" x14ac:dyDescent="0.2">
      <c r="B321" s="29">
        <v>305</v>
      </c>
      <c r="C321" s="30" t="s">
        <v>251</v>
      </c>
      <c r="D321" s="31" t="s">
        <v>67</v>
      </c>
      <c r="E321" s="32" t="s">
        <v>67</v>
      </c>
      <c r="F321" s="33">
        <v>961</v>
      </c>
      <c r="G321" s="34">
        <v>2445</v>
      </c>
      <c r="H321" s="35" t="s">
        <v>30</v>
      </c>
      <c r="I321" s="36">
        <v>0.62</v>
      </c>
      <c r="J321" s="40">
        <v>0.17</v>
      </c>
      <c r="K321" s="38">
        <f t="shared" si="52"/>
        <v>6.2E-2</v>
      </c>
      <c r="L321" s="38">
        <f t="shared" si="53"/>
        <v>1.8599999999999998E-2</v>
      </c>
      <c r="M321" s="38">
        <f t="shared" si="54"/>
        <v>3.7199999999999997E-2</v>
      </c>
      <c r="N321" s="38">
        <f t="shared" si="55"/>
        <v>1.24E-2</v>
      </c>
      <c r="O321" s="38">
        <f t="shared" si="56"/>
        <v>1.24E-2</v>
      </c>
      <c r="P321" s="38">
        <f t="shared" si="57"/>
        <v>7.7499999999999999E-3</v>
      </c>
      <c r="Q321" s="38">
        <f t="shared" si="58"/>
        <v>3.1E-2</v>
      </c>
      <c r="R321" s="38">
        <f t="shared" si="59"/>
        <v>5.5799999999999999E-3</v>
      </c>
      <c r="S321" s="38">
        <f t="shared" si="60"/>
        <v>6.2E-4</v>
      </c>
      <c r="T321" s="39">
        <f t="shared" si="61"/>
        <v>0.97755000000000003</v>
      </c>
    </row>
    <row r="322" spans="1:20" ht="28.5" x14ac:dyDescent="0.2">
      <c r="B322" s="29">
        <v>306</v>
      </c>
      <c r="C322" s="30" t="s">
        <v>252</v>
      </c>
      <c r="D322" s="31" t="s">
        <v>67</v>
      </c>
      <c r="E322" s="32" t="s">
        <v>67</v>
      </c>
      <c r="F322" s="33">
        <v>962</v>
      </c>
      <c r="G322" s="34">
        <v>2446</v>
      </c>
      <c r="H322" s="35" t="s">
        <v>30</v>
      </c>
      <c r="I322" s="36">
        <v>3.72</v>
      </c>
      <c r="J322" s="40">
        <v>0</v>
      </c>
      <c r="K322" s="38">
        <f t="shared" si="52"/>
        <v>0.37200000000000005</v>
      </c>
      <c r="L322" s="38">
        <f t="shared" si="53"/>
        <v>0.1116</v>
      </c>
      <c r="M322" s="38">
        <f t="shared" si="54"/>
        <v>0.22320000000000001</v>
      </c>
      <c r="N322" s="38">
        <f t="shared" si="55"/>
        <v>7.4400000000000008E-2</v>
      </c>
      <c r="O322" s="38">
        <f t="shared" si="56"/>
        <v>7.4400000000000008E-2</v>
      </c>
      <c r="P322" s="38">
        <f t="shared" si="57"/>
        <v>4.6500000000000007E-2</v>
      </c>
      <c r="Q322" s="38">
        <f t="shared" si="58"/>
        <v>0.18600000000000003</v>
      </c>
      <c r="R322" s="38">
        <f t="shared" si="59"/>
        <v>3.3479999999999996E-2</v>
      </c>
      <c r="S322" s="38">
        <f t="shared" si="60"/>
        <v>3.7200000000000002E-3</v>
      </c>
      <c r="T322" s="39">
        <f t="shared" si="61"/>
        <v>4.8453000000000008</v>
      </c>
    </row>
    <row r="323" spans="1:20" ht="28.5" x14ac:dyDescent="0.2">
      <c r="B323" s="29">
        <v>307</v>
      </c>
      <c r="C323" s="30" t="s">
        <v>253</v>
      </c>
      <c r="D323" s="31" t="s">
        <v>67</v>
      </c>
      <c r="E323" s="32" t="s">
        <v>67</v>
      </c>
      <c r="F323" s="33">
        <v>963</v>
      </c>
      <c r="G323" s="34">
        <v>2447</v>
      </c>
      <c r="H323" s="35" t="s">
        <v>30</v>
      </c>
      <c r="I323" s="36">
        <v>0</v>
      </c>
      <c r="J323" s="40">
        <v>0</v>
      </c>
      <c r="K323" s="38">
        <f t="shared" si="52"/>
        <v>0</v>
      </c>
      <c r="L323" s="38">
        <f t="shared" si="53"/>
        <v>0</v>
      </c>
      <c r="M323" s="38">
        <f t="shared" si="54"/>
        <v>0</v>
      </c>
      <c r="N323" s="38">
        <f t="shared" si="55"/>
        <v>0</v>
      </c>
      <c r="O323" s="38">
        <f t="shared" si="56"/>
        <v>0</v>
      </c>
      <c r="P323" s="38">
        <f t="shared" si="57"/>
        <v>0</v>
      </c>
      <c r="Q323" s="38">
        <f t="shared" si="58"/>
        <v>0</v>
      </c>
      <c r="R323" s="38">
        <f t="shared" si="59"/>
        <v>0</v>
      </c>
      <c r="S323" s="38">
        <f t="shared" si="60"/>
        <v>0</v>
      </c>
      <c r="T323" s="39">
        <f t="shared" si="61"/>
        <v>0</v>
      </c>
    </row>
    <row r="324" spans="1:20" ht="28.5" x14ac:dyDescent="0.2">
      <c r="A324" s="56"/>
      <c r="B324" s="29">
        <v>308</v>
      </c>
      <c r="C324" s="30" t="s">
        <v>254</v>
      </c>
      <c r="D324" s="31" t="s">
        <v>67</v>
      </c>
      <c r="E324" s="32" t="s">
        <v>67</v>
      </c>
      <c r="F324" s="33">
        <v>1686</v>
      </c>
      <c r="G324" s="34">
        <v>2448</v>
      </c>
      <c r="H324" s="35" t="s">
        <v>30</v>
      </c>
      <c r="I324" s="36">
        <v>74.209999999999994</v>
      </c>
      <c r="J324" s="40">
        <v>0</v>
      </c>
      <c r="K324" s="38">
        <f t="shared" si="52"/>
        <v>7.4209999999999994</v>
      </c>
      <c r="L324" s="38">
        <f t="shared" si="53"/>
        <v>2.2262999999999997</v>
      </c>
      <c r="M324" s="38">
        <f t="shared" si="54"/>
        <v>4.4525999999999994</v>
      </c>
      <c r="N324" s="38">
        <f t="shared" si="55"/>
        <v>1.4842</v>
      </c>
      <c r="O324" s="38">
        <f t="shared" si="56"/>
        <v>1.4842</v>
      </c>
      <c r="P324" s="38">
        <f t="shared" si="57"/>
        <v>0.92762499999999992</v>
      </c>
      <c r="Q324" s="38">
        <f t="shared" si="58"/>
        <v>3.7104999999999997</v>
      </c>
      <c r="R324" s="38">
        <f t="shared" si="59"/>
        <v>0.66788999999999987</v>
      </c>
      <c r="S324" s="38">
        <f t="shared" si="60"/>
        <v>7.4209999999999998E-2</v>
      </c>
      <c r="T324" s="39">
        <f t="shared" si="61"/>
        <v>96.658524999999997</v>
      </c>
    </row>
    <row r="325" spans="1:20" x14ac:dyDescent="0.2">
      <c r="B325" s="187"/>
      <c r="C325" s="187"/>
      <c r="D325" s="187"/>
      <c r="E325" s="187"/>
      <c r="F325" s="187"/>
      <c r="G325" s="187"/>
      <c r="H325" s="187"/>
      <c r="I325" s="187"/>
      <c r="J325" s="187"/>
      <c r="K325" s="187"/>
      <c r="L325" s="187"/>
      <c r="M325" s="187"/>
      <c r="N325" s="187"/>
      <c r="O325" s="187"/>
      <c r="P325" s="187"/>
      <c r="Q325" s="187"/>
      <c r="R325" s="187"/>
      <c r="S325" s="187"/>
      <c r="T325" s="187"/>
    </row>
    <row r="326" spans="1:20" x14ac:dyDescent="0.2">
      <c r="B326"/>
      <c r="C326"/>
      <c r="D326"/>
      <c r="E326"/>
      <c r="F326"/>
      <c r="G326"/>
      <c r="H326"/>
      <c r="J326"/>
    </row>
    <row r="327" spans="1:20" x14ac:dyDescent="0.2">
      <c r="B327"/>
      <c r="C327"/>
      <c r="D327"/>
      <c r="E327"/>
      <c r="F327"/>
      <c r="G327"/>
      <c r="H327"/>
      <c r="J327"/>
    </row>
    <row r="328" spans="1:20" x14ac:dyDescent="0.2">
      <c r="B328"/>
      <c r="C328"/>
      <c r="D328"/>
      <c r="E328"/>
      <c r="F328"/>
      <c r="G328"/>
      <c r="H328"/>
      <c r="J328"/>
    </row>
    <row r="329" spans="1:20" ht="15.75" x14ac:dyDescent="0.2">
      <c r="B329" s="188" t="s">
        <v>6</v>
      </c>
      <c r="C329" s="188"/>
      <c r="D329" s="188"/>
      <c r="E329" s="188"/>
      <c r="F329" s="188"/>
      <c r="G329" s="188"/>
      <c r="H329" s="188"/>
      <c r="I329" s="188"/>
      <c r="J329" s="188"/>
      <c r="K329" s="67"/>
      <c r="L329" s="67"/>
      <c r="M329" s="67"/>
      <c r="N329" s="67"/>
      <c r="O329" s="67"/>
      <c r="P329" s="67"/>
      <c r="Q329" s="67"/>
      <c r="R329" s="67"/>
      <c r="S329" s="67"/>
      <c r="T329" s="67"/>
    </row>
    <row r="330" spans="1:20" ht="15.75" x14ac:dyDescent="0.2"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</row>
    <row r="331" spans="1:20" ht="15.75" x14ac:dyDescent="0.2">
      <c r="B331" s="189" t="s">
        <v>569</v>
      </c>
      <c r="C331" s="189"/>
      <c r="D331" s="189"/>
      <c r="E331" s="189"/>
      <c r="F331" s="189"/>
      <c r="G331" s="189"/>
      <c r="H331" s="189"/>
      <c r="I331" s="189"/>
      <c r="J331" s="189"/>
      <c r="K331" s="190" t="s">
        <v>7</v>
      </c>
      <c r="L331" s="190"/>
      <c r="M331" s="190"/>
      <c r="N331" s="190"/>
      <c r="O331" s="190"/>
      <c r="P331" s="190"/>
      <c r="Q331" s="24"/>
      <c r="R331" s="24"/>
      <c r="S331" s="24"/>
      <c r="T331" s="24"/>
    </row>
    <row r="332" spans="1:20" ht="22.5" x14ac:dyDescent="0.2">
      <c r="B332" s="192" t="s">
        <v>8</v>
      </c>
      <c r="C332" s="198" t="s">
        <v>9</v>
      </c>
      <c r="D332" s="200" t="s">
        <v>255</v>
      </c>
      <c r="E332" s="201" t="s">
        <v>256</v>
      </c>
      <c r="F332" s="202" t="s">
        <v>12</v>
      </c>
      <c r="G332" s="198" t="s">
        <v>13</v>
      </c>
      <c r="H332" s="199" t="s">
        <v>14</v>
      </c>
      <c r="I332" s="69" t="s">
        <v>257</v>
      </c>
      <c r="J332" s="69" t="s">
        <v>258</v>
      </c>
      <c r="K332" s="25" t="s">
        <v>17</v>
      </c>
      <c r="L332" s="25" t="s">
        <v>18</v>
      </c>
      <c r="M332" s="25" t="s">
        <v>19</v>
      </c>
      <c r="N332" s="25" t="s">
        <v>20</v>
      </c>
      <c r="O332" s="25" t="s">
        <v>21</v>
      </c>
      <c r="P332" s="25" t="s">
        <v>22</v>
      </c>
      <c r="Q332" s="25" t="s">
        <v>23</v>
      </c>
      <c r="R332" s="25" t="s">
        <v>24</v>
      </c>
      <c r="S332" s="25" t="s">
        <v>25</v>
      </c>
      <c r="T332" s="191" t="s">
        <v>26</v>
      </c>
    </row>
    <row r="333" spans="1:20" ht="22.5" x14ac:dyDescent="0.2">
      <c r="B333" s="192"/>
      <c r="C333" s="198"/>
      <c r="D333" s="200"/>
      <c r="E333" s="201"/>
      <c r="F333" s="202"/>
      <c r="G333" s="198"/>
      <c r="H333" s="199"/>
      <c r="I333" s="69" t="s">
        <v>27</v>
      </c>
      <c r="J333" s="69" t="s">
        <v>28</v>
      </c>
      <c r="K333" s="28" t="s">
        <v>27</v>
      </c>
      <c r="L333" s="28" t="s">
        <v>27</v>
      </c>
      <c r="M333" s="28" t="s">
        <v>27</v>
      </c>
      <c r="N333" s="28" t="s">
        <v>27</v>
      </c>
      <c r="O333" s="28" t="s">
        <v>27</v>
      </c>
      <c r="P333" s="28" t="s">
        <v>27</v>
      </c>
      <c r="Q333" s="28" t="s">
        <v>27</v>
      </c>
      <c r="R333" s="28" t="s">
        <v>27</v>
      </c>
      <c r="S333" s="28" t="s">
        <v>27</v>
      </c>
      <c r="T333" s="191"/>
    </row>
    <row r="334" spans="1:20" ht="38.25" x14ac:dyDescent="0.2">
      <c r="B334" s="29">
        <v>309</v>
      </c>
      <c r="C334" s="30" t="s">
        <v>570</v>
      </c>
      <c r="D334" s="70">
        <v>625.89</v>
      </c>
      <c r="E334" s="69">
        <v>653.79999999999995</v>
      </c>
      <c r="F334" s="33">
        <v>1853</v>
      </c>
      <c r="G334" s="34">
        <v>2449</v>
      </c>
      <c r="H334" s="35" t="s">
        <v>30</v>
      </c>
      <c r="I334" s="71">
        <v>111.35</v>
      </c>
      <c r="J334" s="72">
        <v>0</v>
      </c>
      <c r="K334" s="38">
        <f t="shared" ref="K334:K365" si="62">0.1*I334</f>
        <v>11.135</v>
      </c>
      <c r="L334" s="38">
        <f t="shared" ref="L334:L365" si="63">0.03*I334</f>
        <v>3.3404999999999996</v>
      </c>
      <c r="M334" s="38">
        <f t="shared" ref="M334:M365" si="64">0.06*I334</f>
        <v>6.6809999999999992</v>
      </c>
      <c r="N334" s="38">
        <f t="shared" ref="N334:N365" si="65">0.02*I334</f>
        <v>2.2269999999999999</v>
      </c>
      <c r="O334" s="38">
        <f t="shared" ref="O334:O365" si="66">0.02*I334</f>
        <v>2.2269999999999999</v>
      </c>
      <c r="P334" s="38">
        <f t="shared" ref="P334:P365" si="67">0.0125*I334</f>
        <v>1.391875</v>
      </c>
      <c r="Q334" s="38">
        <f t="shared" ref="Q334:Q365" si="68">0.05*I334</f>
        <v>5.5674999999999999</v>
      </c>
      <c r="R334" s="38">
        <f t="shared" ref="R334:R365" si="69">0.009*I334</f>
        <v>1.0021499999999999</v>
      </c>
      <c r="S334" s="38">
        <f t="shared" ref="S334:S365" si="70">0.001*I334</f>
        <v>0.11134999999999999</v>
      </c>
      <c r="T334" s="39">
        <f t="shared" ref="T334:T365" si="71">SUM(I334:S334)</f>
        <v>145.03337500000001</v>
      </c>
    </row>
    <row r="335" spans="1:20" ht="38.25" x14ac:dyDescent="0.2">
      <c r="B335" s="29">
        <v>310</v>
      </c>
      <c r="C335" s="30" t="s">
        <v>571</v>
      </c>
      <c r="D335" s="70">
        <v>1251.79</v>
      </c>
      <c r="E335" s="69">
        <v>1307.6199999999999</v>
      </c>
      <c r="F335" s="33">
        <v>1854</v>
      </c>
      <c r="G335" s="34">
        <v>2450</v>
      </c>
      <c r="H335" s="35" t="s">
        <v>30</v>
      </c>
      <c r="I335" s="71">
        <v>168.88</v>
      </c>
      <c r="J335" s="72">
        <v>0</v>
      </c>
      <c r="K335" s="38">
        <f t="shared" si="62"/>
        <v>16.888000000000002</v>
      </c>
      <c r="L335" s="38">
        <f t="shared" si="63"/>
        <v>5.0663999999999998</v>
      </c>
      <c r="M335" s="38">
        <f t="shared" si="64"/>
        <v>10.1328</v>
      </c>
      <c r="N335" s="38">
        <f t="shared" si="65"/>
        <v>3.3776000000000002</v>
      </c>
      <c r="O335" s="38">
        <f t="shared" si="66"/>
        <v>3.3776000000000002</v>
      </c>
      <c r="P335" s="38">
        <f t="shared" si="67"/>
        <v>2.1110000000000002</v>
      </c>
      <c r="Q335" s="38">
        <f t="shared" si="68"/>
        <v>8.4440000000000008</v>
      </c>
      <c r="R335" s="38">
        <f t="shared" si="69"/>
        <v>1.5199199999999999</v>
      </c>
      <c r="S335" s="38">
        <f t="shared" si="70"/>
        <v>0.16888</v>
      </c>
      <c r="T335" s="39">
        <f t="shared" si="71"/>
        <v>219.96619999999999</v>
      </c>
    </row>
    <row r="336" spans="1:20" ht="38.25" x14ac:dyDescent="0.2">
      <c r="B336" s="29">
        <v>311</v>
      </c>
      <c r="C336" s="30" t="s">
        <v>572</v>
      </c>
      <c r="D336" s="70">
        <v>2503.58</v>
      </c>
      <c r="E336" s="69">
        <v>2615.2399999999998</v>
      </c>
      <c r="F336" s="33">
        <v>1855</v>
      </c>
      <c r="G336" s="34">
        <v>2451</v>
      </c>
      <c r="H336" s="35" t="s">
        <v>30</v>
      </c>
      <c r="I336" s="71">
        <v>228.27</v>
      </c>
      <c r="J336" s="72">
        <v>0</v>
      </c>
      <c r="K336" s="38">
        <f t="shared" si="62"/>
        <v>22.827000000000002</v>
      </c>
      <c r="L336" s="38">
        <f t="shared" si="63"/>
        <v>6.8480999999999996</v>
      </c>
      <c r="M336" s="38">
        <f t="shared" si="64"/>
        <v>13.696199999999999</v>
      </c>
      <c r="N336" s="38">
        <f t="shared" si="65"/>
        <v>4.5654000000000003</v>
      </c>
      <c r="O336" s="38">
        <f t="shared" si="66"/>
        <v>4.5654000000000003</v>
      </c>
      <c r="P336" s="38">
        <f t="shared" si="67"/>
        <v>2.8533750000000002</v>
      </c>
      <c r="Q336" s="38">
        <f t="shared" si="68"/>
        <v>11.413500000000001</v>
      </c>
      <c r="R336" s="38">
        <f t="shared" si="69"/>
        <v>2.05443</v>
      </c>
      <c r="S336" s="38">
        <f t="shared" si="70"/>
        <v>0.22827000000000003</v>
      </c>
      <c r="T336" s="39">
        <f t="shared" si="71"/>
        <v>297.32167500000008</v>
      </c>
    </row>
    <row r="337" spans="2:20" ht="38.25" x14ac:dyDescent="0.2">
      <c r="B337" s="29">
        <v>312</v>
      </c>
      <c r="C337" s="30" t="s">
        <v>573</v>
      </c>
      <c r="D337" s="70">
        <v>5007.1499999999996</v>
      </c>
      <c r="E337" s="69">
        <v>5230.47</v>
      </c>
      <c r="F337" s="33">
        <v>1856</v>
      </c>
      <c r="G337" s="34">
        <v>2452</v>
      </c>
      <c r="H337" s="35" t="s">
        <v>30</v>
      </c>
      <c r="I337" s="71">
        <v>319.17</v>
      </c>
      <c r="J337" s="72">
        <v>0</v>
      </c>
      <c r="K337" s="38">
        <f t="shared" si="62"/>
        <v>31.917000000000002</v>
      </c>
      <c r="L337" s="38">
        <f t="shared" si="63"/>
        <v>9.5751000000000008</v>
      </c>
      <c r="M337" s="38">
        <f t="shared" si="64"/>
        <v>19.150200000000002</v>
      </c>
      <c r="N337" s="38">
        <f t="shared" si="65"/>
        <v>6.3834000000000009</v>
      </c>
      <c r="O337" s="38">
        <f t="shared" si="66"/>
        <v>6.3834000000000009</v>
      </c>
      <c r="P337" s="38">
        <f t="shared" si="67"/>
        <v>3.9896250000000002</v>
      </c>
      <c r="Q337" s="38">
        <f t="shared" si="68"/>
        <v>15.958500000000001</v>
      </c>
      <c r="R337" s="38">
        <f t="shared" si="69"/>
        <v>2.8725299999999998</v>
      </c>
      <c r="S337" s="38">
        <f t="shared" si="70"/>
        <v>0.31917000000000001</v>
      </c>
      <c r="T337" s="39">
        <f t="shared" si="71"/>
        <v>415.71892499999996</v>
      </c>
    </row>
    <row r="338" spans="2:20" ht="38.25" x14ac:dyDescent="0.2">
      <c r="B338" s="29">
        <v>313</v>
      </c>
      <c r="C338" s="30" t="s">
        <v>574</v>
      </c>
      <c r="D338" s="70">
        <v>10014.299999999999</v>
      </c>
      <c r="E338" s="69">
        <v>10460.94</v>
      </c>
      <c r="F338" s="33">
        <v>1857</v>
      </c>
      <c r="G338" s="34">
        <v>2453</v>
      </c>
      <c r="H338" s="35" t="s">
        <v>30</v>
      </c>
      <c r="I338" s="71">
        <v>636.51</v>
      </c>
      <c r="J338" s="72">
        <v>0</v>
      </c>
      <c r="K338" s="38">
        <f t="shared" si="62"/>
        <v>63.651000000000003</v>
      </c>
      <c r="L338" s="38">
        <f t="shared" si="63"/>
        <v>19.095299999999998</v>
      </c>
      <c r="M338" s="38">
        <f t="shared" si="64"/>
        <v>38.190599999999996</v>
      </c>
      <c r="N338" s="38">
        <f t="shared" si="65"/>
        <v>12.7302</v>
      </c>
      <c r="O338" s="38">
        <f t="shared" si="66"/>
        <v>12.7302</v>
      </c>
      <c r="P338" s="38">
        <f t="shared" si="67"/>
        <v>7.9563750000000004</v>
      </c>
      <c r="Q338" s="38">
        <f t="shared" si="68"/>
        <v>31.825500000000002</v>
      </c>
      <c r="R338" s="38">
        <f t="shared" si="69"/>
        <v>5.7285899999999996</v>
      </c>
      <c r="S338" s="38">
        <f t="shared" si="70"/>
        <v>0.63651000000000002</v>
      </c>
      <c r="T338" s="39">
        <f t="shared" si="71"/>
        <v>829.05427499999996</v>
      </c>
    </row>
    <row r="339" spans="2:20" ht="38.25" x14ac:dyDescent="0.2">
      <c r="B339" s="29">
        <v>314</v>
      </c>
      <c r="C339" s="30" t="s">
        <v>575</v>
      </c>
      <c r="D339" s="70">
        <v>15021.47</v>
      </c>
      <c r="E339" s="69">
        <v>15691.43</v>
      </c>
      <c r="F339" s="33">
        <v>1858</v>
      </c>
      <c r="G339" s="34">
        <v>2454</v>
      </c>
      <c r="H339" s="35" t="s">
        <v>30</v>
      </c>
      <c r="I339" s="71">
        <v>681.04</v>
      </c>
      <c r="J339" s="72">
        <v>0</v>
      </c>
      <c r="K339" s="38">
        <f t="shared" si="62"/>
        <v>68.103999999999999</v>
      </c>
      <c r="L339" s="38">
        <f t="shared" si="63"/>
        <v>20.431199999999997</v>
      </c>
      <c r="M339" s="38">
        <f t="shared" si="64"/>
        <v>40.862399999999994</v>
      </c>
      <c r="N339" s="38">
        <f t="shared" si="65"/>
        <v>13.620799999999999</v>
      </c>
      <c r="O339" s="38">
        <f t="shared" si="66"/>
        <v>13.620799999999999</v>
      </c>
      <c r="P339" s="38">
        <f t="shared" si="67"/>
        <v>8.5129999999999999</v>
      </c>
      <c r="Q339" s="38">
        <f t="shared" si="68"/>
        <v>34.052</v>
      </c>
      <c r="R339" s="38">
        <f t="shared" si="69"/>
        <v>6.1293599999999993</v>
      </c>
      <c r="S339" s="38">
        <f t="shared" si="70"/>
        <v>0.68103999999999998</v>
      </c>
      <c r="T339" s="39">
        <f t="shared" si="71"/>
        <v>887.05460000000016</v>
      </c>
    </row>
    <row r="340" spans="2:20" ht="38.25" x14ac:dyDescent="0.2">
      <c r="B340" s="29">
        <v>315</v>
      </c>
      <c r="C340" s="30" t="s">
        <v>576</v>
      </c>
      <c r="D340" s="70">
        <v>25035.77</v>
      </c>
      <c r="E340" s="69">
        <v>26152.37</v>
      </c>
      <c r="F340" s="33">
        <v>1859</v>
      </c>
      <c r="G340" s="34">
        <v>2455</v>
      </c>
      <c r="H340" s="35" t="s">
        <v>30</v>
      </c>
      <c r="I340" s="71">
        <v>862.9</v>
      </c>
      <c r="J340" s="72">
        <v>0</v>
      </c>
      <c r="K340" s="38">
        <f t="shared" si="62"/>
        <v>86.29</v>
      </c>
      <c r="L340" s="38">
        <f t="shared" si="63"/>
        <v>25.886999999999997</v>
      </c>
      <c r="M340" s="38">
        <f t="shared" si="64"/>
        <v>51.773999999999994</v>
      </c>
      <c r="N340" s="38">
        <f t="shared" si="65"/>
        <v>17.257999999999999</v>
      </c>
      <c r="O340" s="38">
        <f t="shared" si="66"/>
        <v>17.257999999999999</v>
      </c>
      <c r="P340" s="38">
        <f t="shared" si="67"/>
        <v>10.786250000000001</v>
      </c>
      <c r="Q340" s="38">
        <f t="shared" si="68"/>
        <v>43.145000000000003</v>
      </c>
      <c r="R340" s="38">
        <f t="shared" si="69"/>
        <v>7.7660999999999989</v>
      </c>
      <c r="S340" s="38">
        <f t="shared" si="70"/>
        <v>0.8629</v>
      </c>
      <c r="T340" s="39">
        <f t="shared" si="71"/>
        <v>1123.9272500000002</v>
      </c>
    </row>
    <row r="341" spans="2:20" ht="38.25" x14ac:dyDescent="0.2">
      <c r="B341" s="29">
        <v>316</v>
      </c>
      <c r="C341" s="30" t="s">
        <v>577</v>
      </c>
      <c r="D341" s="70">
        <v>37553.65</v>
      </c>
      <c r="E341" s="69">
        <v>39228.54</v>
      </c>
      <c r="F341" s="33">
        <v>1860</v>
      </c>
      <c r="G341" s="34">
        <v>2456</v>
      </c>
      <c r="H341" s="35" t="s">
        <v>30</v>
      </c>
      <c r="I341" s="71">
        <v>1091.1500000000001</v>
      </c>
      <c r="J341" s="72">
        <v>0</v>
      </c>
      <c r="K341" s="38">
        <f t="shared" si="62"/>
        <v>109.11500000000001</v>
      </c>
      <c r="L341" s="38">
        <f t="shared" si="63"/>
        <v>32.734500000000004</v>
      </c>
      <c r="M341" s="38">
        <f t="shared" si="64"/>
        <v>65.469000000000008</v>
      </c>
      <c r="N341" s="38">
        <f t="shared" si="65"/>
        <v>21.823000000000004</v>
      </c>
      <c r="O341" s="38">
        <f t="shared" si="66"/>
        <v>21.823000000000004</v>
      </c>
      <c r="P341" s="38">
        <f t="shared" si="67"/>
        <v>13.639375000000001</v>
      </c>
      <c r="Q341" s="38">
        <f t="shared" si="68"/>
        <v>54.557500000000005</v>
      </c>
      <c r="R341" s="38">
        <f t="shared" si="69"/>
        <v>9.8203499999999995</v>
      </c>
      <c r="S341" s="38">
        <f t="shared" si="70"/>
        <v>1.0911500000000001</v>
      </c>
      <c r="T341" s="39">
        <f t="shared" si="71"/>
        <v>1421.2228750000002</v>
      </c>
    </row>
    <row r="342" spans="2:20" ht="38.25" x14ac:dyDescent="0.2">
      <c r="B342" s="29">
        <v>317</v>
      </c>
      <c r="C342" s="30" t="s">
        <v>578</v>
      </c>
      <c r="D342" s="70">
        <v>50071.55</v>
      </c>
      <c r="E342" s="69">
        <v>52304.74</v>
      </c>
      <c r="F342" s="33">
        <v>1861</v>
      </c>
      <c r="G342" s="34">
        <v>2457</v>
      </c>
      <c r="H342" s="35" t="s">
        <v>30</v>
      </c>
      <c r="I342" s="71">
        <v>1456.73</v>
      </c>
      <c r="J342" s="72">
        <v>0</v>
      </c>
      <c r="K342" s="38">
        <f t="shared" si="62"/>
        <v>145.673</v>
      </c>
      <c r="L342" s="38">
        <f t="shared" si="63"/>
        <v>43.701900000000002</v>
      </c>
      <c r="M342" s="38">
        <f t="shared" si="64"/>
        <v>87.403800000000004</v>
      </c>
      <c r="N342" s="38">
        <f t="shared" si="65"/>
        <v>29.134600000000002</v>
      </c>
      <c r="O342" s="38">
        <f t="shared" si="66"/>
        <v>29.134600000000002</v>
      </c>
      <c r="P342" s="38">
        <f t="shared" si="67"/>
        <v>18.209125</v>
      </c>
      <c r="Q342" s="38">
        <f t="shared" si="68"/>
        <v>72.836500000000001</v>
      </c>
      <c r="R342" s="38">
        <f t="shared" si="69"/>
        <v>13.110569999999999</v>
      </c>
      <c r="S342" s="38">
        <f t="shared" si="70"/>
        <v>1.4567300000000001</v>
      </c>
      <c r="T342" s="39">
        <f t="shared" si="71"/>
        <v>1897.3908250000004</v>
      </c>
    </row>
    <row r="343" spans="2:20" ht="38.25" x14ac:dyDescent="0.2">
      <c r="B343" s="29">
        <v>318</v>
      </c>
      <c r="C343" s="30" t="s">
        <v>579</v>
      </c>
      <c r="D343" s="70">
        <v>62589.43</v>
      </c>
      <c r="E343" s="69">
        <v>65380.92</v>
      </c>
      <c r="F343" s="33">
        <v>1862</v>
      </c>
      <c r="G343" s="34">
        <v>2458</v>
      </c>
      <c r="H343" s="35" t="s">
        <v>30</v>
      </c>
      <c r="I343" s="71">
        <v>1729.5</v>
      </c>
      <c r="J343" s="72">
        <v>0</v>
      </c>
      <c r="K343" s="38">
        <f t="shared" si="62"/>
        <v>172.95000000000002</v>
      </c>
      <c r="L343" s="38">
        <f t="shared" si="63"/>
        <v>51.884999999999998</v>
      </c>
      <c r="M343" s="38">
        <f t="shared" si="64"/>
        <v>103.77</v>
      </c>
      <c r="N343" s="38">
        <f t="shared" si="65"/>
        <v>34.590000000000003</v>
      </c>
      <c r="O343" s="38">
        <f t="shared" si="66"/>
        <v>34.590000000000003</v>
      </c>
      <c r="P343" s="38">
        <f t="shared" si="67"/>
        <v>21.618750000000002</v>
      </c>
      <c r="Q343" s="38">
        <f t="shared" si="68"/>
        <v>86.475000000000009</v>
      </c>
      <c r="R343" s="38">
        <f t="shared" si="69"/>
        <v>15.565499999999998</v>
      </c>
      <c r="S343" s="38">
        <f t="shared" si="70"/>
        <v>1.7295</v>
      </c>
      <c r="T343" s="39">
        <f t="shared" si="71"/>
        <v>2252.6737500000004</v>
      </c>
    </row>
    <row r="344" spans="2:20" ht="38.25" x14ac:dyDescent="0.2">
      <c r="B344" s="29">
        <v>319</v>
      </c>
      <c r="C344" s="30" t="s">
        <v>580</v>
      </c>
      <c r="D344" s="70">
        <v>100143.09</v>
      </c>
      <c r="E344" s="69">
        <v>104609.47</v>
      </c>
      <c r="F344" s="33">
        <v>1863</v>
      </c>
      <c r="G344" s="34">
        <v>2459</v>
      </c>
      <c r="H344" s="35" t="s">
        <v>30</v>
      </c>
      <c r="I344" s="71">
        <v>2273.23</v>
      </c>
      <c r="J344" s="72">
        <v>0</v>
      </c>
      <c r="K344" s="38">
        <f t="shared" si="62"/>
        <v>227.32300000000001</v>
      </c>
      <c r="L344" s="38">
        <f t="shared" si="63"/>
        <v>68.196899999999999</v>
      </c>
      <c r="M344" s="38">
        <f t="shared" si="64"/>
        <v>136.3938</v>
      </c>
      <c r="N344" s="38">
        <f t="shared" si="65"/>
        <v>45.464600000000004</v>
      </c>
      <c r="O344" s="38">
        <f t="shared" si="66"/>
        <v>45.464600000000004</v>
      </c>
      <c r="P344" s="38">
        <f t="shared" si="67"/>
        <v>28.415375000000001</v>
      </c>
      <c r="Q344" s="38">
        <f t="shared" si="68"/>
        <v>113.6615</v>
      </c>
      <c r="R344" s="38">
        <f t="shared" si="69"/>
        <v>20.459069999999997</v>
      </c>
      <c r="S344" s="38">
        <f t="shared" si="70"/>
        <v>2.2732299999999999</v>
      </c>
      <c r="T344" s="39">
        <f t="shared" si="71"/>
        <v>2960.8820749999991</v>
      </c>
    </row>
    <row r="345" spans="2:20" ht="38.25" x14ac:dyDescent="0.2">
      <c r="B345" s="29">
        <v>320</v>
      </c>
      <c r="C345" s="30" t="s">
        <v>581</v>
      </c>
      <c r="D345" s="70">
        <v>150214.64000000001</v>
      </c>
      <c r="E345" s="69">
        <v>156914.21</v>
      </c>
      <c r="F345" s="33">
        <v>1864</v>
      </c>
      <c r="G345" s="34">
        <v>2460</v>
      </c>
      <c r="H345" s="35" t="s">
        <v>30</v>
      </c>
      <c r="I345" s="71">
        <v>3408.91</v>
      </c>
      <c r="J345" s="72">
        <v>0</v>
      </c>
      <c r="K345" s="38">
        <f t="shared" si="62"/>
        <v>340.89100000000002</v>
      </c>
      <c r="L345" s="38">
        <f t="shared" si="63"/>
        <v>102.26729999999999</v>
      </c>
      <c r="M345" s="38">
        <f t="shared" si="64"/>
        <v>204.53459999999998</v>
      </c>
      <c r="N345" s="38">
        <f t="shared" si="65"/>
        <v>68.178200000000004</v>
      </c>
      <c r="O345" s="38">
        <f t="shared" si="66"/>
        <v>68.178200000000004</v>
      </c>
      <c r="P345" s="38">
        <f t="shared" si="67"/>
        <v>42.611375000000002</v>
      </c>
      <c r="Q345" s="38">
        <f t="shared" si="68"/>
        <v>170.44550000000001</v>
      </c>
      <c r="R345" s="38">
        <f t="shared" si="69"/>
        <v>30.680189999999996</v>
      </c>
      <c r="S345" s="38">
        <f t="shared" si="70"/>
        <v>3.4089100000000001</v>
      </c>
      <c r="T345" s="39">
        <f t="shared" si="71"/>
        <v>4440.1052750000008</v>
      </c>
    </row>
    <row r="346" spans="2:20" ht="38.25" x14ac:dyDescent="0.2">
      <c r="B346" s="29">
        <v>321</v>
      </c>
      <c r="C346" s="30" t="s">
        <v>582</v>
      </c>
      <c r="D346" s="70">
        <v>250357.73</v>
      </c>
      <c r="E346" s="69">
        <v>261523.68</v>
      </c>
      <c r="F346" s="33">
        <v>1865</v>
      </c>
      <c r="G346" s="34">
        <v>2461</v>
      </c>
      <c r="H346" s="35" t="s">
        <v>30</v>
      </c>
      <c r="I346" s="71">
        <v>4166.03</v>
      </c>
      <c r="J346" s="72">
        <v>0</v>
      </c>
      <c r="K346" s="38">
        <f t="shared" si="62"/>
        <v>416.60300000000001</v>
      </c>
      <c r="L346" s="38">
        <f t="shared" si="63"/>
        <v>124.98089999999999</v>
      </c>
      <c r="M346" s="38">
        <f t="shared" si="64"/>
        <v>249.96179999999998</v>
      </c>
      <c r="N346" s="38">
        <f t="shared" si="65"/>
        <v>83.320599999999999</v>
      </c>
      <c r="O346" s="38">
        <f t="shared" si="66"/>
        <v>83.320599999999999</v>
      </c>
      <c r="P346" s="38">
        <f t="shared" si="67"/>
        <v>52.075375000000001</v>
      </c>
      <c r="Q346" s="38">
        <f t="shared" si="68"/>
        <v>208.3015</v>
      </c>
      <c r="R346" s="38">
        <f t="shared" si="69"/>
        <v>37.494269999999993</v>
      </c>
      <c r="S346" s="38">
        <f t="shared" si="70"/>
        <v>4.1660300000000001</v>
      </c>
      <c r="T346" s="39">
        <f t="shared" si="71"/>
        <v>5426.2540749999998</v>
      </c>
    </row>
    <row r="347" spans="2:20" ht="38.25" x14ac:dyDescent="0.2">
      <c r="B347" s="29">
        <v>322</v>
      </c>
      <c r="C347" s="30" t="s">
        <v>583</v>
      </c>
      <c r="D347" s="70">
        <v>375536.58</v>
      </c>
      <c r="E347" s="69">
        <v>392285.51</v>
      </c>
      <c r="F347" s="33">
        <v>1866</v>
      </c>
      <c r="G347" s="34">
        <v>2462</v>
      </c>
      <c r="H347" s="35" t="s">
        <v>30</v>
      </c>
      <c r="I347" s="71">
        <v>4923.17</v>
      </c>
      <c r="J347" s="72">
        <v>0</v>
      </c>
      <c r="K347" s="38">
        <f t="shared" si="62"/>
        <v>492.31700000000001</v>
      </c>
      <c r="L347" s="38">
        <f t="shared" si="63"/>
        <v>147.6951</v>
      </c>
      <c r="M347" s="38">
        <f t="shared" si="64"/>
        <v>295.39019999999999</v>
      </c>
      <c r="N347" s="38">
        <f t="shared" si="65"/>
        <v>98.463400000000007</v>
      </c>
      <c r="O347" s="38">
        <f t="shared" si="66"/>
        <v>98.463400000000007</v>
      </c>
      <c r="P347" s="38">
        <f t="shared" si="67"/>
        <v>61.539625000000001</v>
      </c>
      <c r="Q347" s="38">
        <f t="shared" si="68"/>
        <v>246.1585</v>
      </c>
      <c r="R347" s="38">
        <f t="shared" si="69"/>
        <v>44.308529999999998</v>
      </c>
      <c r="S347" s="38">
        <f t="shared" si="70"/>
        <v>4.9231699999999998</v>
      </c>
      <c r="T347" s="39">
        <f t="shared" si="71"/>
        <v>6412.4289250000002</v>
      </c>
    </row>
    <row r="348" spans="2:20" ht="38.25" x14ac:dyDescent="0.2">
      <c r="B348" s="29">
        <v>323</v>
      </c>
      <c r="C348" s="30" t="s">
        <v>584</v>
      </c>
      <c r="D348" s="70">
        <v>500715.44</v>
      </c>
      <c r="E348" s="69">
        <v>523047.35</v>
      </c>
      <c r="F348" s="33">
        <v>1867</v>
      </c>
      <c r="G348" s="34">
        <v>2463</v>
      </c>
      <c r="H348" s="35" t="s">
        <v>30</v>
      </c>
      <c r="I348" s="71">
        <v>5680.28</v>
      </c>
      <c r="J348" s="72">
        <v>0</v>
      </c>
      <c r="K348" s="38">
        <f t="shared" si="62"/>
        <v>568.02800000000002</v>
      </c>
      <c r="L348" s="38">
        <f t="shared" si="63"/>
        <v>170.40839999999997</v>
      </c>
      <c r="M348" s="38">
        <f t="shared" si="64"/>
        <v>340.81679999999994</v>
      </c>
      <c r="N348" s="38">
        <f t="shared" si="65"/>
        <v>113.6056</v>
      </c>
      <c r="O348" s="38">
        <f t="shared" si="66"/>
        <v>113.6056</v>
      </c>
      <c r="P348" s="38">
        <f t="shared" si="67"/>
        <v>71.003500000000003</v>
      </c>
      <c r="Q348" s="38">
        <f t="shared" si="68"/>
        <v>284.01400000000001</v>
      </c>
      <c r="R348" s="38">
        <f t="shared" si="69"/>
        <v>51.122519999999994</v>
      </c>
      <c r="S348" s="38">
        <f t="shared" si="70"/>
        <v>5.6802799999999998</v>
      </c>
      <c r="T348" s="39">
        <f t="shared" si="71"/>
        <v>7398.564699999999</v>
      </c>
    </row>
    <row r="349" spans="2:20" ht="38.25" x14ac:dyDescent="0.2">
      <c r="B349" s="29">
        <v>324</v>
      </c>
      <c r="C349" s="30" t="s">
        <v>585</v>
      </c>
      <c r="D349" s="70">
        <v>500715.44</v>
      </c>
      <c r="E349" s="69">
        <v>523047.35</v>
      </c>
      <c r="F349" s="33">
        <v>1896</v>
      </c>
      <c r="G349" s="34">
        <v>2464</v>
      </c>
      <c r="H349" s="35" t="s">
        <v>30</v>
      </c>
      <c r="I349" s="71">
        <v>6062.56</v>
      </c>
      <c r="J349" s="72">
        <v>0</v>
      </c>
      <c r="K349" s="38">
        <f t="shared" si="62"/>
        <v>606.25600000000009</v>
      </c>
      <c r="L349" s="38">
        <f t="shared" si="63"/>
        <v>181.8768</v>
      </c>
      <c r="M349" s="38">
        <f t="shared" si="64"/>
        <v>363.75360000000001</v>
      </c>
      <c r="N349" s="38">
        <f t="shared" si="65"/>
        <v>121.25120000000001</v>
      </c>
      <c r="O349" s="38">
        <f t="shared" si="66"/>
        <v>121.25120000000001</v>
      </c>
      <c r="P349" s="38">
        <f t="shared" si="67"/>
        <v>75.782000000000011</v>
      </c>
      <c r="Q349" s="38">
        <f t="shared" si="68"/>
        <v>303.12800000000004</v>
      </c>
      <c r="R349" s="38">
        <f t="shared" si="69"/>
        <v>54.563040000000001</v>
      </c>
      <c r="S349" s="38">
        <f t="shared" si="70"/>
        <v>6.0625600000000004</v>
      </c>
      <c r="T349" s="39">
        <f t="shared" si="71"/>
        <v>7896.4844000000003</v>
      </c>
    </row>
    <row r="350" spans="2:20" ht="144" x14ac:dyDescent="0.2">
      <c r="B350" s="29">
        <v>325</v>
      </c>
      <c r="C350" s="30" t="s">
        <v>586</v>
      </c>
      <c r="D350" s="70">
        <v>625.89</v>
      </c>
      <c r="E350" s="69">
        <v>653.79999999999995</v>
      </c>
      <c r="F350" s="33">
        <v>1868</v>
      </c>
      <c r="G350" s="34">
        <v>2465</v>
      </c>
      <c r="H350" s="44" t="s">
        <v>587</v>
      </c>
      <c r="I350" s="71">
        <f t="shared" ref="I350:I365" si="72">I334*0.5</f>
        <v>55.674999999999997</v>
      </c>
      <c r="J350" s="72">
        <v>0</v>
      </c>
      <c r="K350" s="38">
        <f t="shared" si="62"/>
        <v>5.5674999999999999</v>
      </c>
      <c r="L350" s="38">
        <f t="shared" si="63"/>
        <v>1.6702499999999998</v>
      </c>
      <c r="M350" s="38">
        <f t="shared" si="64"/>
        <v>3.3404999999999996</v>
      </c>
      <c r="N350" s="38">
        <f t="shared" si="65"/>
        <v>1.1134999999999999</v>
      </c>
      <c r="O350" s="38">
        <f t="shared" si="66"/>
        <v>1.1134999999999999</v>
      </c>
      <c r="P350" s="38">
        <f t="shared" si="67"/>
        <v>0.69593749999999999</v>
      </c>
      <c r="Q350" s="38">
        <f t="shared" si="68"/>
        <v>2.7837499999999999</v>
      </c>
      <c r="R350" s="38">
        <f t="shared" si="69"/>
        <v>0.50107499999999994</v>
      </c>
      <c r="S350" s="38">
        <f t="shared" si="70"/>
        <v>5.5674999999999995E-2</v>
      </c>
      <c r="T350" s="39">
        <f t="shared" si="71"/>
        <v>72.516687500000003</v>
      </c>
    </row>
    <row r="351" spans="2:20" ht="144" x14ac:dyDescent="0.2">
      <c r="B351" s="29">
        <v>326</v>
      </c>
      <c r="C351" s="30" t="s">
        <v>588</v>
      </c>
      <c r="D351" s="70">
        <v>1251.79</v>
      </c>
      <c r="E351" s="69">
        <v>1307.6199999999999</v>
      </c>
      <c r="F351" s="33">
        <v>1869</v>
      </c>
      <c r="G351" s="34">
        <v>2466</v>
      </c>
      <c r="H351" s="44" t="s">
        <v>587</v>
      </c>
      <c r="I351" s="71">
        <f t="shared" si="72"/>
        <v>84.44</v>
      </c>
      <c r="J351" s="72">
        <v>0</v>
      </c>
      <c r="K351" s="38">
        <f t="shared" si="62"/>
        <v>8.4440000000000008</v>
      </c>
      <c r="L351" s="38">
        <f t="shared" si="63"/>
        <v>2.5331999999999999</v>
      </c>
      <c r="M351" s="38">
        <f t="shared" si="64"/>
        <v>5.0663999999999998</v>
      </c>
      <c r="N351" s="38">
        <f t="shared" si="65"/>
        <v>1.6888000000000001</v>
      </c>
      <c r="O351" s="38">
        <f t="shared" si="66"/>
        <v>1.6888000000000001</v>
      </c>
      <c r="P351" s="38">
        <f t="shared" si="67"/>
        <v>1.0555000000000001</v>
      </c>
      <c r="Q351" s="38">
        <f t="shared" si="68"/>
        <v>4.2220000000000004</v>
      </c>
      <c r="R351" s="38">
        <f t="shared" si="69"/>
        <v>0.75995999999999997</v>
      </c>
      <c r="S351" s="38">
        <f t="shared" si="70"/>
        <v>8.4440000000000001E-2</v>
      </c>
      <c r="T351" s="39">
        <f t="shared" si="71"/>
        <v>109.98309999999999</v>
      </c>
    </row>
    <row r="352" spans="2:20" ht="144" x14ac:dyDescent="0.2">
      <c r="B352" s="29">
        <v>327</v>
      </c>
      <c r="C352" s="30" t="s">
        <v>589</v>
      </c>
      <c r="D352" s="70">
        <v>2503.58</v>
      </c>
      <c r="E352" s="69">
        <v>2615.2399999999998</v>
      </c>
      <c r="F352" s="33">
        <v>1870</v>
      </c>
      <c r="G352" s="34">
        <v>2467</v>
      </c>
      <c r="H352" s="44" t="s">
        <v>587</v>
      </c>
      <c r="I352" s="71">
        <f t="shared" si="72"/>
        <v>114.13500000000001</v>
      </c>
      <c r="J352" s="72">
        <v>0</v>
      </c>
      <c r="K352" s="38">
        <f t="shared" si="62"/>
        <v>11.413500000000001</v>
      </c>
      <c r="L352" s="38">
        <f t="shared" si="63"/>
        <v>3.4240499999999998</v>
      </c>
      <c r="M352" s="38">
        <f t="shared" si="64"/>
        <v>6.8480999999999996</v>
      </c>
      <c r="N352" s="38">
        <f t="shared" si="65"/>
        <v>2.2827000000000002</v>
      </c>
      <c r="O352" s="38">
        <f t="shared" si="66"/>
        <v>2.2827000000000002</v>
      </c>
      <c r="P352" s="38">
        <f t="shared" si="67"/>
        <v>1.4266875000000001</v>
      </c>
      <c r="Q352" s="38">
        <f t="shared" si="68"/>
        <v>5.7067500000000004</v>
      </c>
      <c r="R352" s="38">
        <f t="shared" si="69"/>
        <v>1.027215</v>
      </c>
      <c r="S352" s="38">
        <f t="shared" si="70"/>
        <v>0.11413500000000001</v>
      </c>
      <c r="T352" s="39">
        <f t="shared" si="71"/>
        <v>148.66083750000004</v>
      </c>
    </row>
    <row r="353" spans="2:20" ht="144" x14ac:dyDescent="0.2">
      <c r="B353" s="29">
        <v>328</v>
      </c>
      <c r="C353" s="30" t="s">
        <v>590</v>
      </c>
      <c r="D353" s="70">
        <v>5007.1499999999996</v>
      </c>
      <c r="E353" s="69">
        <v>5230.47</v>
      </c>
      <c r="F353" s="33">
        <v>1871</v>
      </c>
      <c r="G353" s="34">
        <v>2468</v>
      </c>
      <c r="H353" s="44" t="s">
        <v>587</v>
      </c>
      <c r="I353" s="71">
        <f t="shared" si="72"/>
        <v>159.58500000000001</v>
      </c>
      <c r="J353" s="72">
        <v>0</v>
      </c>
      <c r="K353" s="38">
        <f t="shared" si="62"/>
        <v>15.958500000000001</v>
      </c>
      <c r="L353" s="38">
        <f t="shared" si="63"/>
        <v>4.7875500000000004</v>
      </c>
      <c r="M353" s="38">
        <f t="shared" si="64"/>
        <v>9.5751000000000008</v>
      </c>
      <c r="N353" s="38">
        <f t="shared" si="65"/>
        <v>3.1917000000000004</v>
      </c>
      <c r="O353" s="38">
        <f t="shared" si="66"/>
        <v>3.1917000000000004</v>
      </c>
      <c r="P353" s="38">
        <f t="shared" si="67"/>
        <v>1.9948125000000001</v>
      </c>
      <c r="Q353" s="38">
        <f t="shared" si="68"/>
        <v>7.9792500000000004</v>
      </c>
      <c r="R353" s="38">
        <f t="shared" si="69"/>
        <v>1.4362649999999999</v>
      </c>
      <c r="S353" s="38">
        <f t="shared" si="70"/>
        <v>0.159585</v>
      </c>
      <c r="T353" s="39">
        <f t="shared" si="71"/>
        <v>207.85946249999998</v>
      </c>
    </row>
    <row r="354" spans="2:20" ht="144" x14ac:dyDescent="0.2">
      <c r="B354" s="29">
        <v>329</v>
      </c>
      <c r="C354" s="30" t="s">
        <v>591</v>
      </c>
      <c r="D354" s="70">
        <v>10014.299999999999</v>
      </c>
      <c r="E354" s="69">
        <v>10460.94</v>
      </c>
      <c r="F354" s="33">
        <v>1872</v>
      </c>
      <c r="G354" s="34">
        <v>2469</v>
      </c>
      <c r="H354" s="44" t="s">
        <v>587</v>
      </c>
      <c r="I354" s="71">
        <f t="shared" si="72"/>
        <v>318.255</v>
      </c>
      <c r="J354" s="72">
        <v>0</v>
      </c>
      <c r="K354" s="38">
        <f t="shared" si="62"/>
        <v>31.825500000000002</v>
      </c>
      <c r="L354" s="38">
        <f t="shared" si="63"/>
        <v>9.5476499999999991</v>
      </c>
      <c r="M354" s="38">
        <f t="shared" si="64"/>
        <v>19.095299999999998</v>
      </c>
      <c r="N354" s="38">
        <f t="shared" si="65"/>
        <v>6.3651</v>
      </c>
      <c r="O354" s="38">
        <f t="shared" si="66"/>
        <v>6.3651</v>
      </c>
      <c r="P354" s="38">
        <f t="shared" si="67"/>
        <v>3.9781875000000002</v>
      </c>
      <c r="Q354" s="38">
        <f t="shared" si="68"/>
        <v>15.912750000000001</v>
      </c>
      <c r="R354" s="38">
        <f t="shared" si="69"/>
        <v>2.8642949999999998</v>
      </c>
      <c r="S354" s="38">
        <f t="shared" si="70"/>
        <v>0.31825500000000001</v>
      </c>
      <c r="T354" s="39">
        <f t="shared" si="71"/>
        <v>414.52713749999998</v>
      </c>
    </row>
    <row r="355" spans="2:20" ht="144" x14ac:dyDescent="0.2">
      <c r="B355" s="29">
        <v>330</v>
      </c>
      <c r="C355" s="30" t="s">
        <v>592</v>
      </c>
      <c r="D355" s="70">
        <v>15021.47</v>
      </c>
      <c r="E355" s="69">
        <v>15691.43</v>
      </c>
      <c r="F355" s="33">
        <v>1873</v>
      </c>
      <c r="G355" s="34">
        <v>2470</v>
      </c>
      <c r="H355" s="44" t="s">
        <v>587</v>
      </c>
      <c r="I355" s="71">
        <f t="shared" si="72"/>
        <v>340.52</v>
      </c>
      <c r="J355" s="72">
        <v>0</v>
      </c>
      <c r="K355" s="38">
        <f t="shared" si="62"/>
        <v>34.052</v>
      </c>
      <c r="L355" s="38">
        <f t="shared" si="63"/>
        <v>10.215599999999998</v>
      </c>
      <c r="M355" s="38">
        <f t="shared" si="64"/>
        <v>20.431199999999997</v>
      </c>
      <c r="N355" s="38">
        <f t="shared" si="65"/>
        <v>6.8103999999999996</v>
      </c>
      <c r="O355" s="38">
        <f t="shared" si="66"/>
        <v>6.8103999999999996</v>
      </c>
      <c r="P355" s="38">
        <f t="shared" si="67"/>
        <v>4.2565</v>
      </c>
      <c r="Q355" s="38">
        <f t="shared" si="68"/>
        <v>17.026</v>
      </c>
      <c r="R355" s="38">
        <f t="shared" si="69"/>
        <v>3.0646799999999996</v>
      </c>
      <c r="S355" s="38">
        <f t="shared" si="70"/>
        <v>0.34051999999999999</v>
      </c>
      <c r="T355" s="39">
        <f t="shared" si="71"/>
        <v>443.52730000000008</v>
      </c>
    </row>
    <row r="356" spans="2:20" ht="144" x14ac:dyDescent="0.2">
      <c r="B356" s="29">
        <v>331</v>
      </c>
      <c r="C356" s="30" t="s">
        <v>593</v>
      </c>
      <c r="D356" s="70">
        <v>25035.77</v>
      </c>
      <c r="E356" s="69">
        <v>26152.37</v>
      </c>
      <c r="F356" s="33">
        <v>1874</v>
      </c>
      <c r="G356" s="34">
        <v>2471</v>
      </c>
      <c r="H356" s="44" t="s">
        <v>587</v>
      </c>
      <c r="I356" s="71">
        <f t="shared" si="72"/>
        <v>431.45</v>
      </c>
      <c r="J356" s="72">
        <v>0</v>
      </c>
      <c r="K356" s="38">
        <f t="shared" si="62"/>
        <v>43.145000000000003</v>
      </c>
      <c r="L356" s="38">
        <f t="shared" si="63"/>
        <v>12.943499999999998</v>
      </c>
      <c r="M356" s="38">
        <f t="shared" si="64"/>
        <v>25.886999999999997</v>
      </c>
      <c r="N356" s="38">
        <f t="shared" si="65"/>
        <v>8.6289999999999996</v>
      </c>
      <c r="O356" s="38">
        <f t="shared" si="66"/>
        <v>8.6289999999999996</v>
      </c>
      <c r="P356" s="38">
        <f t="shared" si="67"/>
        <v>5.3931250000000004</v>
      </c>
      <c r="Q356" s="38">
        <f t="shared" si="68"/>
        <v>21.572500000000002</v>
      </c>
      <c r="R356" s="38">
        <f t="shared" si="69"/>
        <v>3.8830499999999994</v>
      </c>
      <c r="S356" s="38">
        <f t="shared" si="70"/>
        <v>0.43145</v>
      </c>
      <c r="T356" s="39">
        <f t="shared" si="71"/>
        <v>561.96362500000009</v>
      </c>
    </row>
    <row r="357" spans="2:20" ht="144" x14ac:dyDescent="0.2">
      <c r="B357" s="29">
        <v>332</v>
      </c>
      <c r="C357" s="30" t="s">
        <v>594</v>
      </c>
      <c r="D357" s="70">
        <v>37553.65</v>
      </c>
      <c r="E357" s="69">
        <v>39228.54</v>
      </c>
      <c r="F357" s="33">
        <v>1875</v>
      </c>
      <c r="G357" s="34">
        <v>2472</v>
      </c>
      <c r="H357" s="44" t="s">
        <v>587</v>
      </c>
      <c r="I357" s="71">
        <f t="shared" si="72"/>
        <v>545.57500000000005</v>
      </c>
      <c r="J357" s="72">
        <v>0</v>
      </c>
      <c r="K357" s="38">
        <f t="shared" si="62"/>
        <v>54.557500000000005</v>
      </c>
      <c r="L357" s="38">
        <f t="shared" si="63"/>
        <v>16.367250000000002</v>
      </c>
      <c r="M357" s="38">
        <f t="shared" si="64"/>
        <v>32.734500000000004</v>
      </c>
      <c r="N357" s="38">
        <f t="shared" si="65"/>
        <v>10.911500000000002</v>
      </c>
      <c r="O357" s="38">
        <f t="shared" si="66"/>
        <v>10.911500000000002</v>
      </c>
      <c r="P357" s="38">
        <f t="shared" si="67"/>
        <v>6.8196875000000006</v>
      </c>
      <c r="Q357" s="38">
        <f t="shared" si="68"/>
        <v>27.278750000000002</v>
      </c>
      <c r="R357" s="38">
        <f t="shared" si="69"/>
        <v>4.9101749999999997</v>
      </c>
      <c r="S357" s="38">
        <f t="shared" si="70"/>
        <v>0.54557500000000003</v>
      </c>
      <c r="T357" s="39">
        <f t="shared" si="71"/>
        <v>710.61143750000008</v>
      </c>
    </row>
    <row r="358" spans="2:20" ht="144" x14ac:dyDescent="0.2">
      <c r="B358" s="29">
        <v>333</v>
      </c>
      <c r="C358" s="30" t="s">
        <v>595</v>
      </c>
      <c r="D358" s="70">
        <v>50071.55</v>
      </c>
      <c r="E358" s="69">
        <v>52304.74</v>
      </c>
      <c r="F358" s="33">
        <v>1876</v>
      </c>
      <c r="G358" s="34">
        <v>2473</v>
      </c>
      <c r="H358" s="44" t="s">
        <v>587</v>
      </c>
      <c r="I358" s="71">
        <f t="shared" si="72"/>
        <v>728.36500000000001</v>
      </c>
      <c r="J358" s="72">
        <v>0</v>
      </c>
      <c r="K358" s="38">
        <f t="shared" si="62"/>
        <v>72.836500000000001</v>
      </c>
      <c r="L358" s="38">
        <f t="shared" si="63"/>
        <v>21.850950000000001</v>
      </c>
      <c r="M358" s="38">
        <f t="shared" si="64"/>
        <v>43.701900000000002</v>
      </c>
      <c r="N358" s="38">
        <f t="shared" si="65"/>
        <v>14.567300000000001</v>
      </c>
      <c r="O358" s="38">
        <f t="shared" si="66"/>
        <v>14.567300000000001</v>
      </c>
      <c r="P358" s="38">
        <f t="shared" si="67"/>
        <v>9.1045625000000001</v>
      </c>
      <c r="Q358" s="38">
        <f t="shared" si="68"/>
        <v>36.41825</v>
      </c>
      <c r="R358" s="38">
        <f t="shared" si="69"/>
        <v>6.5552849999999996</v>
      </c>
      <c r="S358" s="38">
        <f t="shared" si="70"/>
        <v>0.72836500000000004</v>
      </c>
      <c r="T358" s="39">
        <f t="shared" si="71"/>
        <v>948.6954125000002</v>
      </c>
    </row>
    <row r="359" spans="2:20" ht="144" x14ac:dyDescent="0.2">
      <c r="B359" s="29">
        <v>334</v>
      </c>
      <c r="C359" s="30" t="s">
        <v>596</v>
      </c>
      <c r="D359" s="70">
        <v>62589.43</v>
      </c>
      <c r="E359" s="69">
        <v>65380.92</v>
      </c>
      <c r="F359" s="33">
        <v>1877</v>
      </c>
      <c r="G359" s="34">
        <v>2474</v>
      </c>
      <c r="H359" s="44" t="s">
        <v>587</v>
      </c>
      <c r="I359" s="71">
        <f t="shared" si="72"/>
        <v>864.75</v>
      </c>
      <c r="J359" s="72">
        <v>0</v>
      </c>
      <c r="K359" s="38">
        <f t="shared" si="62"/>
        <v>86.475000000000009</v>
      </c>
      <c r="L359" s="38">
        <f t="shared" si="63"/>
        <v>25.942499999999999</v>
      </c>
      <c r="M359" s="38">
        <f t="shared" si="64"/>
        <v>51.884999999999998</v>
      </c>
      <c r="N359" s="38">
        <f t="shared" si="65"/>
        <v>17.295000000000002</v>
      </c>
      <c r="O359" s="38">
        <f t="shared" si="66"/>
        <v>17.295000000000002</v>
      </c>
      <c r="P359" s="38">
        <f t="shared" si="67"/>
        <v>10.809375000000001</v>
      </c>
      <c r="Q359" s="38">
        <f t="shared" si="68"/>
        <v>43.237500000000004</v>
      </c>
      <c r="R359" s="38">
        <f t="shared" si="69"/>
        <v>7.7827499999999992</v>
      </c>
      <c r="S359" s="38">
        <f t="shared" si="70"/>
        <v>0.86475000000000002</v>
      </c>
      <c r="T359" s="39">
        <f t="shared" si="71"/>
        <v>1126.3368750000002</v>
      </c>
    </row>
    <row r="360" spans="2:20" ht="144" x14ac:dyDescent="0.2">
      <c r="B360" s="29">
        <v>335</v>
      </c>
      <c r="C360" s="30" t="s">
        <v>597</v>
      </c>
      <c r="D360" s="70">
        <v>100143.09</v>
      </c>
      <c r="E360" s="69">
        <v>104609.47</v>
      </c>
      <c r="F360" s="33">
        <v>1878</v>
      </c>
      <c r="G360" s="34">
        <v>2475</v>
      </c>
      <c r="H360" s="44" t="s">
        <v>587</v>
      </c>
      <c r="I360" s="71">
        <f t="shared" si="72"/>
        <v>1136.615</v>
      </c>
      <c r="J360" s="72">
        <v>0</v>
      </c>
      <c r="K360" s="38">
        <f t="shared" si="62"/>
        <v>113.6615</v>
      </c>
      <c r="L360" s="38">
        <f t="shared" si="63"/>
        <v>34.09845</v>
      </c>
      <c r="M360" s="38">
        <f t="shared" si="64"/>
        <v>68.196899999999999</v>
      </c>
      <c r="N360" s="38">
        <f t="shared" si="65"/>
        <v>22.732300000000002</v>
      </c>
      <c r="O360" s="38">
        <f t="shared" si="66"/>
        <v>22.732300000000002</v>
      </c>
      <c r="P360" s="38">
        <f t="shared" si="67"/>
        <v>14.2076875</v>
      </c>
      <c r="Q360" s="38">
        <f t="shared" si="68"/>
        <v>56.830750000000002</v>
      </c>
      <c r="R360" s="38">
        <f t="shared" si="69"/>
        <v>10.229534999999998</v>
      </c>
      <c r="S360" s="38">
        <f t="shared" si="70"/>
        <v>1.1366149999999999</v>
      </c>
      <c r="T360" s="39">
        <f t="shared" si="71"/>
        <v>1480.4410374999995</v>
      </c>
    </row>
    <row r="361" spans="2:20" ht="144" x14ac:dyDescent="0.2">
      <c r="B361" s="29">
        <v>336</v>
      </c>
      <c r="C361" s="30" t="s">
        <v>598</v>
      </c>
      <c r="D361" s="70">
        <v>150214.64000000001</v>
      </c>
      <c r="E361" s="69">
        <v>156914.21</v>
      </c>
      <c r="F361" s="33">
        <v>1879</v>
      </c>
      <c r="G361" s="34">
        <v>2476</v>
      </c>
      <c r="H361" s="44" t="s">
        <v>587</v>
      </c>
      <c r="I361" s="71">
        <f t="shared" si="72"/>
        <v>1704.4549999999999</v>
      </c>
      <c r="J361" s="72">
        <v>0</v>
      </c>
      <c r="K361" s="38">
        <f t="shared" si="62"/>
        <v>170.44550000000001</v>
      </c>
      <c r="L361" s="38">
        <f t="shared" si="63"/>
        <v>51.133649999999996</v>
      </c>
      <c r="M361" s="38">
        <f t="shared" si="64"/>
        <v>102.26729999999999</v>
      </c>
      <c r="N361" s="38">
        <f t="shared" si="65"/>
        <v>34.089100000000002</v>
      </c>
      <c r="O361" s="38">
        <f t="shared" si="66"/>
        <v>34.089100000000002</v>
      </c>
      <c r="P361" s="38">
        <f t="shared" si="67"/>
        <v>21.305687500000001</v>
      </c>
      <c r="Q361" s="38">
        <f t="shared" si="68"/>
        <v>85.222750000000005</v>
      </c>
      <c r="R361" s="38">
        <f t="shared" si="69"/>
        <v>15.340094999999998</v>
      </c>
      <c r="S361" s="38">
        <f t="shared" si="70"/>
        <v>1.7044550000000001</v>
      </c>
      <c r="T361" s="39">
        <f t="shared" si="71"/>
        <v>2220.0526375000004</v>
      </c>
    </row>
    <row r="362" spans="2:20" ht="144" x14ac:dyDescent="0.2">
      <c r="B362" s="29">
        <v>337</v>
      </c>
      <c r="C362" s="30" t="s">
        <v>599</v>
      </c>
      <c r="D362" s="70">
        <v>250357.73</v>
      </c>
      <c r="E362" s="69">
        <v>261523.68</v>
      </c>
      <c r="F362" s="33">
        <v>1880</v>
      </c>
      <c r="G362" s="34">
        <v>2477</v>
      </c>
      <c r="H362" s="44" t="s">
        <v>587</v>
      </c>
      <c r="I362" s="71">
        <f t="shared" si="72"/>
        <v>2083.0149999999999</v>
      </c>
      <c r="J362" s="72">
        <v>0</v>
      </c>
      <c r="K362" s="38">
        <f t="shared" si="62"/>
        <v>208.3015</v>
      </c>
      <c r="L362" s="38">
        <f t="shared" si="63"/>
        <v>62.490449999999996</v>
      </c>
      <c r="M362" s="38">
        <f t="shared" si="64"/>
        <v>124.98089999999999</v>
      </c>
      <c r="N362" s="38">
        <f t="shared" si="65"/>
        <v>41.660299999999999</v>
      </c>
      <c r="O362" s="38">
        <f t="shared" si="66"/>
        <v>41.660299999999999</v>
      </c>
      <c r="P362" s="38">
        <f t="shared" si="67"/>
        <v>26.037687500000001</v>
      </c>
      <c r="Q362" s="38">
        <f t="shared" si="68"/>
        <v>104.15075</v>
      </c>
      <c r="R362" s="38">
        <f t="shared" si="69"/>
        <v>18.747134999999997</v>
      </c>
      <c r="S362" s="38">
        <f t="shared" si="70"/>
        <v>2.0830150000000001</v>
      </c>
      <c r="T362" s="39">
        <f t="shared" si="71"/>
        <v>2713.1270374999999</v>
      </c>
    </row>
    <row r="363" spans="2:20" ht="144" x14ac:dyDescent="0.2">
      <c r="B363" s="29">
        <v>338</v>
      </c>
      <c r="C363" s="30" t="s">
        <v>600</v>
      </c>
      <c r="D363" s="70">
        <v>375536.58</v>
      </c>
      <c r="E363" s="69">
        <v>392285.51</v>
      </c>
      <c r="F363" s="33">
        <v>1881</v>
      </c>
      <c r="G363" s="34">
        <v>2478</v>
      </c>
      <c r="H363" s="44" t="s">
        <v>587</v>
      </c>
      <c r="I363" s="71">
        <f t="shared" si="72"/>
        <v>2461.585</v>
      </c>
      <c r="J363" s="72">
        <v>0</v>
      </c>
      <c r="K363" s="38">
        <f t="shared" si="62"/>
        <v>246.1585</v>
      </c>
      <c r="L363" s="38">
        <f t="shared" si="63"/>
        <v>73.847549999999998</v>
      </c>
      <c r="M363" s="38">
        <f t="shared" si="64"/>
        <v>147.6951</v>
      </c>
      <c r="N363" s="38">
        <f t="shared" si="65"/>
        <v>49.231700000000004</v>
      </c>
      <c r="O363" s="38">
        <f t="shared" si="66"/>
        <v>49.231700000000004</v>
      </c>
      <c r="P363" s="38">
        <f t="shared" si="67"/>
        <v>30.7698125</v>
      </c>
      <c r="Q363" s="38">
        <f t="shared" si="68"/>
        <v>123.07925</v>
      </c>
      <c r="R363" s="38">
        <f t="shared" si="69"/>
        <v>22.154264999999999</v>
      </c>
      <c r="S363" s="38">
        <f t="shared" si="70"/>
        <v>2.4615849999999999</v>
      </c>
      <c r="T363" s="39">
        <f t="shared" si="71"/>
        <v>3206.2144625000001</v>
      </c>
    </row>
    <row r="364" spans="2:20" ht="144" x14ac:dyDescent="0.2">
      <c r="B364" s="29">
        <v>339</v>
      </c>
      <c r="C364" s="30" t="s">
        <v>601</v>
      </c>
      <c r="D364" s="70">
        <v>500715.44</v>
      </c>
      <c r="E364" s="69">
        <v>523047.35</v>
      </c>
      <c r="F364" s="33">
        <v>1882</v>
      </c>
      <c r="G364" s="34">
        <v>2479</v>
      </c>
      <c r="H364" s="44" t="s">
        <v>587</v>
      </c>
      <c r="I364" s="71">
        <f t="shared" si="72"/>
        <v>2840.14</v>
      </c>
      <c r="J364" s="72">
        <v>0</v>
      </c>
      <c r="K364" s="38">
        <f t="shared" si="62"/>
        <v>284.01400000000001</v>
      </c>
      <c r="L364" s="38">
        <f t="shared" si="63"/>
        <v>85.204199999999986</v>
      </c>
      <c r="M364" s="38">
        <f t="shared" si="64"/>
        <v>170.40839999999997</v>
      </c>
      <c r="N364" s="38">
        <f t="shared" si="65"/>
        <v>56.802799999999998</v>
      </c>
      <c r="O364" s="38">
        <f t="shared" si="66"/>
        <v>56.802799999999998</v>
      </c>
      <c r="P364" s="38">
        <f t="shared" si="67"/>
        <v>35.501750000000001</v>
      </c>
      <c r="Q364" s="38">
        <f t="shared" si="68"/>
        <v>142.00700000000001</v>
      </c>
      <c r="R364" s="38">
        <f t="shared" si="69"/>
        <v>25.561259999999997</v>
      </c>
      <c r="S364" s="38">
        <f t="shared" si="70"/>
        <v>2.8401399999999999</v>
      </c>
      <c r="T364" s="39">
        <f t="shared" si="71"/>
        <v>3699.2823499999995</v>
      </c>
    </row>
    <row r="365" spans="2:20" ht="144" x14ac:dyDescent="0.2">
      <c r="B365" s="29">
        <v>340</v>
      </c>
      <c r="C365" s="30" t="s">
        <v>602</v>
      </c>
      <c r="D365" s="70">
        <v>500715.44</v>
      </c>
      <c r="E365" s="69">
        <v>523047.35</v>
      </c>
      <c r="F365" s="33">
        <v>1883</v>
      </c>
      <c r="G365" s="34">
        <v>2480</v>
      </c>
      <c r="H365" s="44" t="s">
        <v>587</v>
      </c>
      <c r="I365" s="71">
        <f t="shared" si="72"/>
        <v>3031.28</v>
      </c>
      <c r="J365" s="72">
        <v>0</v>
      </c>
      <c r="K365" s="38">
        <f t="shared" si="62"/>
        <v>303.12800000000004</v>
      </c>
      <c r="L365" s="38">
        <f t="shared" si="63"/>
        <v>90.938400000000001</v>
      </c>
      <c r="M365" s="38">
        <f t="shared" si="64"/>
        <v>181.8768</v>
      </c>
      <c r="N365" s="38">
        <f t="shared" si="65"/>
        <v>60.625600000000006</v>
      </c>
      <c r="O365" s="38">
        <f t="shared" si="66"/>
        <v>60.625600000000006</v>
      </c>
      <c r="P365" s="38">
        <f t="shared" si="67"/>
        <v>37.891000000000005</v>
      </c>
      <c r="Q365" s="38">
        <f t="shared" si="68"/>
        <v>151.56400000000002</v>
      </c>
      <c r="R365" s="38">
        <f t="shared" si="69"/>
        <v>27.28152</v>
      </c>
      <c r="S365" s="38">
        <f t="shared" si="70"/>
        <v>3.0312800000000002</v>
      </c>
      <c r="T365" s="39">
        <f t="shared" si="71"/>
        <v>3948.2422000000001</v>
      </c>
    </row>
    <row r="366" spans="2:20" x14ac:dyDescent="0.2">
      <c r="B366"/>
      <c r="C366"/>
      <c r="D366"/>
      <c r="E366"/>
      <c r="F366"/>
      <c r="G366"/>
      <c r="H366"/>
      <c r="J366"/>
    </row>
    <row r="367" spans="2:20" x14ac:dyDescent="0.2">
      <c r="B367"/>
      <c r="C367"/>
      <c r="D367"/>
      <c r="E367"/>
      <c r="F367"/>
      <c r="G367"/>
      <c r="H367"/>
      <c r="J367"/>
    </row>
    <row r="368" spans="2:20" x14ac:dyDescent="0.2">
      <c r="B368"/>
      <c r="C368"/>
      <c r="D368"/>
      <c r="E368"/>
      <c r="F368"/>
      <c r="G368"/>
      <c r="H368"/>
      <c r="J368"/>
    </row>
    <row r="369" spans="2:20" x14ac:dyDescent="0.2">
      <c r="B369"/>
      <c r="C369"/>
      <c r="D369"/>
      <c r="E369"/>
      <c r="F369"/>
      <c r="G369"/>
      <c r="H369"/>
      <c r="J369"/>
    </row>
    <row r="370" spans="2:20" ht="15.75" x14ac:dyDescent="0.2">
      <c r="B370" s="188" t="s">
        <v>6</v>
      </c>
      <c r="C370" s="188"/>
      <c r="D370" s="188"/>
      <c r="E370" s="188"/>
      <c r="F370" s="188"/>
      <c r="G370" s="188"/>
      <c r="H370" s="188"/>
      <c r="I370" s="188"/>
      <c r="J370" s="188"/>
      <c r="K370" s="24"/>
      <c r="L370" s="24"/>
      <c r="M370" s="24"/>
      <c r="N370" s="24"/>
      <c r="O370" s="24"/>
      <c r="P370" s="24"/>
      <c r="Q370" s="24"/>
      <c r="R370" s="24"/>
      <c r="S370" s="24"/>
      <c r="T370" s="24"/>
    </row>
    <row r="371" spans="2:20" ht="15.75" x14ac:dyDescent="0.2">
      <c r="B371" s="67"/>
      <c r="C371" s="67"/>
      <c r="D371" s="67"/>
      <c r="E371" s="67"/>
      <c r="F371" s="67"/>
      <c r="G371" s="67"/>
      <c r="H371" s="67"/>
      <c r="I371" s="67"/>
      <c r="J371" s="67"/>
      <c r="K371" s="24"/>
      <c r="L371" s="24"/>
      <c r="M371" s="24"/>
      <c r="N371" s="24"/>
      <c r="O371" s="24"/>
      <c r="P371" s="24"/>
      <c r="Q371" s="24"/>
      <c r="R371" s="24"/>
      <c r="S371" s="24"/>
      <c r="T371" s="24"/>
    </row>
    <row r="372" spans="2:20" ht="15.75" x14ac:dyDescent="0.2">
      <c r="B372" s="203" t="s">
        <v>259</v>
      </c>
      <c r="C372" s="203"/>
      <c r="D372" s="203"/>
      <c r="E372" s="203"/>
      <c r="F372" s="203"/>
      <c r="G372" s="203"/>
      <c r="H372" s="203"/>
      <c r="I372" s="203"/>
      <c r="J372" s="203"/>
      <c r="K372" s="190" t="s">
        <v>7</v>
      </c>
      <c r="L372" s="190"/>
      <c r="M372" s="190"/>
      <c r="N372" s="190"/>
      <c r="O372" s="190"/>
      <c r="P372" s="190"/>
      <c r="Q372" s="24"/>
      <c r="R372" s="24"/>
      <c r="S372" s="24"/>
      <c r="T372" s="24"/>
    </row>
    <row r="373" spans="2:20" ht="22.5" x14ac:dyDescent="0.2">
      <c r="B373" s="192" t="s">
        <v>8</v>
      </c>
      <c r="C373" s="198" t="s">
        <v>9</v>
      </c>
      <c r="D373" s="204" t="s">
        <v>255</v>
      </c>
      <c r="E373" s="201" t="s">
        <v>256</v>
      </c>
      <c r="F373" s="202" t="s">
        <v>12</v>
      </c>
      <c r="G373" s="198" t="s">
        <v>13</v>
      </c>
      <c r="H373" s="199" t="s">
        <v>14</v>
      </c>
      <c r="I373" s="69" t="s">
        <v>257</v>
      </c>
      <c r="J373" s="69" t="s">
        <v>258</v>
      </c>
      <c r="K373" s="25" t="s">
        <v>17</v>
      </c>
      <c r="L373" s="25" t="s">
        <v>18</v>
      </c>
      <c r="M373" s="25" t="s">
        <v>19</v>
      </c>
      <c r="N373" s="25" t="s">
        <v>20</v>
      </c>
      <c r="O373" s="25" t="s">
        <v>21</v>
      </c>
      <c r="P373" s="25" t="s">
        <v>22</v>
      </c>
      <c r="Q373" s="25" t="s">
        <v>23</v>
      </c>
      <c r="R373" s="25" t="s">
        <v>24</v>
      </c>
      <c r="S373" s="25" t="s">
        <v>25</v>
      </c>
      <c r="T373" s="191" t="s">
        <v>26</v>
      </c>
    </row>
    <row r="374" spans="2:20" ht="22.5" x14ac:dyDescent="0.2">
      <c r="B374" s="192"/>
      <c r="C374" s="198"/>
      <c r="D374" s="204"/>
      <c r="E374" s="201"/>
      <c r="F374" s="202"/>
      <c r="G374" s="198"/>
      <c r="H374" s="199"/>
      <c r="I374" s="69" t="s">
        <v>27</v>
      </c>
      <c r="J374" s="69" t="s">
        <v>28</v>
      </c>
      <c r="K374" s="28" t="s">
        <v>27</v>
      </c>
      <c r="L374" s="28" t="s">
        <v>27</v>
      </c>
      <c r="M374" s="28" t="s">
        <v>27</v>
      </c>
      <c r="N374" s="28" t="s">
        <v>27</v>
      </c>
      <c r="O374" s="28" t="s">
        <v>27</v>
      </c>
      <c r="P374" s="28" t="s">
        <v>27</v>
      </c>
      <c r="Q374" s="28" t="s">
        <v>27</v>
      </c>
      <c r="R374" s="28" t="s">
        <v>27</v>
      </c>
      <c r="S374" s="28" t="s">
        <v>27</v>
      </c>
      <c r="T374" s="191"/>
    </row>
    <row r="375" spans="2:20" ht="25.5" x14ac:dyDescent="0.2">
      <c r="B375" s="29">
        <v>341</v>
      </c>
      <c r="C375" s="30" t="s">
        <v>260</v>
      </c>
      <c r="D375" s="70">
        <v>625.89</v>
      </c>
      <c r="E375" s="69">
        <v>653.79999999999995</v>
      </c>
      <c r="F375" s="33">
        <v>1703</v>
      </c>
      <c r="G375" s="34">
        <v>2481</v>
      </c>
      <c r="H375" s="35" t="s">
        <v>30</v>
      </c>
      <c r="I375" s="71">
        <v>111.35</v>
      </c>
      <c r="J375" s="72">
        <v>55.19</v>
      </c>
      <c r="K375" s="38">
        <f t="shared" ref="K375:K394" si="73">0.1*I375</f>
        <v>11.135</v>
      </c>
      <c r="L375" s="38">
        <f t="shared" ref="L375:L394" si="74">0.03*I375</f>
        <v>3.3404999999999996</v>
      </c>
      <c r="M375" s="38">
        <f t="shared" ref="M375:M394" si="75">0.06*I375</f>
        <v>6.6809999999999992</v>
      </c>
      <c r="N375" s="38">
        <f t="shared" ref="N375:N394" si="76">0.02*I375</f>
        <v>2.2269999999999999</v>
      </c>
      <c r="O375" s="38">
        <f t="shared" ref="O375:O394" si="77">0.02*I375</f>
        <v>2.2269999999999999</v>
      </c>
      <c r="P375" s="38">
        <f t="shared" ref="P375:P394" si="78">0.0125*I375</f>
        <v>1.391875</v>
      </c>
      <c r="Q375" s="38">
        <f t="shared" ref="Q375:Q394" si="79">0.05*I375</f>
        <v>5.5674999999999999</v>
      </c>
      <c r="R375" s="38">
        <f t="shared" ref="R375:R394" si="80">0.009*I375</f>
        <v>1.0021499999999999</v>
      </c>
      <c r="S375" s="38">
        <f t="shared" ref="S375:S394" si="81">0.001*I375</f>
        <v>0.11134999999999999</v>
      </c>
      <c r="T375" s="39">
        <f t="shared" ref="T375:T394" si="82">SUM(I375:S375)</f>
        <v>200.22337499999998</v>
      </c>
    </row>
    <row r="376" spans="2:20" ht="25.5" x14ac:dyDescent="0.2">
      <c r="B376" s="29">
        <v>342</v>
      </c>
      <c r="C376" s="30" t="s">
        <v>261</v>
      </c>
      <c r="D376" s="70">
        <v>1251.79</v>
      </c>
      <c r="E376" s="69">
        <v>1307.6199999999999</v>
      </c>
      <c r="F376" s="33">
        <v>1704</v>
      </c>
      <c r="G376" s="34">
        <v>2482</v>
      </c>
      <c r="H376" s="35" t="s">
        <v>30</v>
      </c>
      <c r="I376" s="71">
        <v>168.88</v>
      </c>
      <c r="J376" s="72">
        <v>55.19</v>
      </c>
      <c r="K376" s="38">
        <f t="shared" si="73"/>
        <v>16.888000000000002</v>
      </c>
      <c r="L376" s="38">
        <f t="shared" si="74"/>
        <v>5.0663999999999998</v>
      </c>
      <c r="M376" s="38">
        <f t="shared" si="75"/>
        <v>10.1328</v>
      </c>
      <c r="N376" s="38">
        <f t="shared" si="76"/>
        <v>3.3776000000000002</v>
      </c>
      <c r="O376" s="38">
        <f t="shared" si="77"/>
        <v>3.3776000000000002</v>
      </c>
      <c r="P376" s="38">
        <f t="shared" si="78"/>
        <v>2.1110000000000002</v>
      </c>
      <c r="Q376" s="38">
        <f t="shared" si="79"/>
        <v>8.4440000000000008</v>
      </c>
      <c r="R376" s="38">
        <f t="shared" si="80"/>
        <v>1.5199199999999999</v>
      </c>
      <c r="S376" s="38">
        <f t="shared" si="81"/>
        <v>0.16888</v>
      </c>
      <c r="T376" s="39">
        <f t="shared" si="82"/>
        <v>275.15619999999996</v>
      </c>
    </row>
    <row r="377" spans="2:20" ht="25.5" x14ac:dyDescent="0.2">
      <c r="B377" s="29">
        <v>343</v>
      </c>
      <c r="C377" s="30" t="s">
        <v>262</v>
      </c>
      <c r="D377" s="70">
        <v>2503.58</v>
      </c>
      <c r="E377" s="69">
        <v>2615.2399999999998</v>
      </c>
      <c r="F377" s="33">
        <v>1705</v>
      </c>
      <c r="G377" s="34">
        <v>2483</v>
      </c>
      <c r="H377" s="35" t="s">
        <v>30</v>
      </c>
      <c r="I377" s="71">
        <v>228.27</v>
      </c>
      <c r="J377" s="72">
        <v>55.19</v>
      </c>
      <c r="K377" s="38">
        <f t="shared" si="73"/>
        <v>22.827000000000002</v>
      </c>
      <c r="L377" s="38">
        <f t="shared" si="74"/>
        <v>6.8480999999999996</v>
      </c>
      <c r="M377" s="38">
        <f t="shared" si="75"/>
        <v>13.696199999999999</v>
      </c>
      <c r="N377" s="38">
        <f t="shared" si="76"/>
        <v>4.5654000000000003</v>
      </c>
      <c r="O377" s="38">
        <f t="shared" si="77"/>
        <v>4.5654000000000003</v>
      </c>
      <c r="P377" s="38">
        <f t="shared" si="78"/>
        <v>2.8533750000000002</v>
      </c>
      <c r="Q377" s="38">
        <f t="shared" si="79"/>
        <v>11.413500000000001</v>
      </c>
      <c r="R377" s="38">
        <f t="shared" si="80"/>
        <v>2.05443</v>
      </c>
      <c r="S377" s="38">
        <f t="shared" si="81"/>
        <v>0.22827000000000003</v>
      </c>
      <c r="T377" s="39">
        <f t="shared" si="82"/>
        <v>352.51167500000008</v>
      </c>
    </row>
    <row r="378" spans="2:20" ht="25.5" x14ac:dyDescent="0.2">
      <c r="B378" s="29">
        <v>344</v>
      </c>
      <c r="C378" s="30" t="s">
        <v>263</v>
      </c>
      <c r="D378" s="70">
        <v>5007.1499999999996</v>
      </c>
      <c r="E378" s="69">
        <v>5230.47</v>
      </c>
      <c r="F378" s="33">
        <v>1706</v>
      </c>
      <c r="G378" s="34">
        <v>2484</v>
      </c>
      <c r="H378" s="35" t="s">
        <v>30</v>
      </c>
      <c r="I378" s="71">
        <v>319.17</v>
      </c>
      <c r="J378" s="72">
        <v>55.19</v>
      </c>
      <c r="K378" s="38">
        <f t="shared" si="73"/>
        <v>31.917000000000002</v>
      </c>
      <c r="L378" s="38">
        <f t="shared" si="74"/>
        <v>9.5751000000000008</v>
      </c>
      <c r="M378" s="38">
        <f t="shared" si="75"/>
        <v>19.150200000000002</v>
      </c>
      <c r="N378" s="38">
        <f t="shared" si="76"/>
        <v>6.3834000000000009</v>
      </c>
      <c r="O378" s="38">
        <f t="shared" si="77"/>
        <v>6.3834000000000009</v>
      </c>
      <c r="P378" s="38">
        <f t="shared" si="78"/>
        <v>3.9896250000000002</v>
      </c>
      <c r="Q378" s="38">
        <f t="shared" si="79"/>
        <v>15.958500000000001</v>
      </c>
      <c r="R378" s="38">
        <f t="shared" si="80"/>
        <v>2.8725299999999998</v>
      </c>
      <c r="S378" s="38">
        <f t="shared" si="81"/>
        <v>0.31917000000000001</v>
      </c>
      <c r="T378" s="39">
        <f t="shared" si="82"/>
        <v>470.90892500000001</v>
      </c>
    </row>
    <row r="379" spans="2:20" ht="25.5" x14ac:dyDescent="0.2">
      <c r="B379" s="29">
        <v>345</v>
      </c>
      <c r="C379" s="30" t="s">
        <v>264</v>
      </c>
      <c r="D379" s="70">
        <v>10014.299999999999</v>
      </c>
      <c r="E379" s="69">
        <v>10460.94</v>
      </c>
      <c r="F379" s="33">
        <v>1707</v>
      </c>
      <c r="G379" s="34">
        <v>2485</v>
      </c>
      <c r="H379" s="35" t="s">
        <v>30</v>
      </c>
      <c r="I379" s="71">
        <v>636.51</v>
      </c>
      <c r="J379" s="72">
        <v>55.19</v>
      </c>
      <c r="K379" s="38">
        <f t="shared" si="73"/>
        <v>63.651000000000003</v>
      </c>
      <c r="L379" s="38">
        <f t="shared" si="74"/>
        <v>19.095299999999998</v>
      </c>
      <c r="M379" s="38">
        <f t="shared" si="75"/>
        <v>38.190599999999996</v>
      </c>
      <c r="N379" s="38">
        <f t="shared" si="76"/>
        <v>12.7302</v>
      </c>
      <c r="O379" s="38">
        <f t="shared" si="77"/>
        <v>12.7302</v>
      </c>
      <c r="P379" s="38">
        <f t="shared" si="78"/>
        <v>7.9563750000000004</v>
      </c>
      <c r="Q379" s="38">
        <f t="shared" si="79"/>
        <v>31.825500000000002</v>
      </c>
      <c r="R379" s="38">
        <f t="shared" si="80"/>
        <v>5.7285899999999996</v>
      </c>
      <c r="S379" s="38">
        <f t="shared" si="81"/>
        <v>0.63651000000000002</v>
      </c>
      <c r="T379" s="39">
        <f t="shared" si="82"/>
        <v>884.24427500000002</v>
      </c>
    </row>
    <row r="380" spans="2:20" ht="25.5" x14ac:dyDescent="0.2">
      <c r="B380" s="29">
        <v>346</v>
      </c>
      <c r="C380" s="30" t="s">
        <v>265</v>
      </c>
      <c r="D380" s="70">
        <v>15021.47</v>
      </c>
      <c r="E380" s="69">
        <v>15691.43</v>
      </c>
      <c r="F380" s="33">
        <v>1708</v>
      </c>
      <c r="G380" s="34">
        <v>2486</v>
      </c>
      <c r="H380" s="35" t="s">
        <v>30</v>
      </c>
      <c r="I380" s="71">
        <v>681.04</v>
      </c>
      <c r="J380" s="72">
        <v>55.19</v>
      </c>
      <c r="K380" s="38">
        <f t="shared" si="73"/>
        <v>68.103999999999999</v>
      </c>
      <c r="L380" s="38">
        <f t="shared" si="74"/>
        <v>20.431199999999997</v>
      </c>
      <c r="M380" s="38">
        <f t="shared" si="75"/>
        <v>40.862399999999994</v>
      </c>
      <c r="N380" s="38">
        <f t="shared" si="76"/>
        <v>13.620799999999999</v>
      </c>
      <c r="O380" s="38">
        <f t="shared" si="77"/>
        <v>13.620799999999999</v>
      </c>
      <c r="P380" s="38">
        <f t="shared" si="78"/>
        <v>8.5129999999999999</v>
      </c>
      <c r="Q380" s="38">
        <f t="shared" si="79"/>
        <v>34.052</v>
      </c>
      <c r="R380" s="38">
        <f t="shared" si="80"/>
        <v>6.1293599999999993</v>
      </c>
      <c r="S380" s="38">
        <f t="shared" si="81"/>
        <v>0.68103999999999998</v>
      </c>
      <c r="T380" s="39">
        <f t="shared" si="82"/>
        <v>942.24460000000022</v>
      </c>
    </row>
    <row r="381" spans="2:20" ht="25.5" x14ac:dyDescent="0.2">
      <c r="B381" s="29">
        <v>347</v>
      </c>
      <c r="C381" s="30" t="s">
        <v>266</v>
      </c>
      <c r="D381" s="70">
        <v>25035.77</v>
      </c>
      <c r="E381" s="69">
        <v>26152.37</v>
      </c>
      <c r="F381" s="33">
        <v>1709</v>
      </c>
      <c r="G381" s="34">
        <v>2487</v>
      </c>
      <c r="H381" s="35" t="s">
        <v>30</v>
      </c>
      <c r="I381" s="71">
        <v>862.9</v>
      </c>
      <c r="J381" s="72">
        <v>55.19</v>
      </c>
      <c r="K381" s="38">
        <f t="shared" si="73"/>
        <v>86.29</v>
      </c>
      <c r="L381" s="38">
        <f t="shared" si="74"/>
        <v>25.886999999999997</v>
      </c>
      <c r="M381" s="38">
        <f t="shared" si="75"/>
        <v>51.773999999999994</v>
      </c>
      <c r="N381" s="38">
        <f t="shared" si="76"/>
        <v>17.257999999999999</v>
      </c>
      <c r="O381" s="38">
        <f t="shared" si="77"/>
        <v>17.257999999999999</v>
      </c>
      <c r="P381" s="38">
        <f t="shared" si="78"/>
        <v>10.786250000000001</v>
      </c>
      <c r="Q381" s="38">
        <f t="shared" si="79"/>
        <v>43.145000000000003</v>
      </c>
      <c r="R381" s="38">
        <f t="shared" si="80"/>
        <v>7.7660999999999989</v>
      </c>
      <c r="S381" s="38">
        <f t="shared" si="81"/>
        <v>0.8629</v>
      </c>
      <c r="T381" s="39">
        <f t="shared" si="82"/>
        <v>1179.11725</v>
      </c>
    </row>
    <row r="382" spans="2:20" ht="25.5" x14ac:dyDescent="0.2">
      <c r="B382" s="29">
        <v>348</v>
      </c>
      <c r="C382" s="30" t="s">
        <v>267</v>
      </c>
      <c r="D382" s="70">
        <v>37553.65</v>
      </c>
      <c r="E382" s="69">
        <v>39228.54</v>
      </c>
      <c r="F382" s="33">
        <v>1710</v>
      </c>
      <c r="G382" s="34">
        <v>2488</v>
      </c>
      <c r="H382" s="35" t="s">
        <v>30</v>
      </c>
      <c r="I382" s="71">
        <v>1091.1500000000001</v>
      </c>
      <c r="J382" s="72">
        <v>55.19</v>
      </c>
      <c r="K382" s="38">
        <f t="shared" si="73"/>
        <v>109.11500000000001</v>
      </c>
      <c r="L382" s="38">
        <f t="shared" si="74"/>
        <v>32.734500000000004</v>
      </c>
      <c r="M382" s="38">
        <f t="shared" si="75"/>
        <v>65.469000000000008</v>
      </c>
      <c r="N382" s="38">
        <f t="shared" si="76"/>
        <v>21.823000000000004</v>
      </c>
      <c r="O382" s="38">
        <f t="shared" si="77"/>
        <v>21.823000000000004</v>
      </c>
      <c r="P382" s="38">
        <f t="shared" si="78"/>
        <v>13.639375000000001</v>
      </c>
      <c r="Q382" s="38">
        <f t="shared" si="79"/>
        <v>54.557500000000005</v>
      </c>
      <c r="R382" s="38">
        <f t="shared" si="80"/>
        <v>9.8203499999999995</v>
      </c>
      <c r="S382" s="38">
        <f t="shared" si="81"/>
        <v>1.0911500000000001</v>
      </c>
      <c r="T382" s="39">
        <f t="shared" si="82"/>
        <v>1476.4128750000002</v>
      </c>
    </row>
    <row r="383" spans="2:20" ht="25.5" x14ac:dyDescent="0.2">
      <c r="B383" s="29">
        <v>349</v>
      </c>
      <c r="C383" s="30" t="s">
        <v>268</v>
      </c>
      <c r="D383" s="70">
        <v>50071.55</v>
      </c>
      <c r="E383" s="69">
        <v>52304.74</v>
      </c>
      <c r="F383" s="33">
        <v>1711</v>
      </c>
      <c r="G383" s="34">
        <v>2489</v>
      </c>
      <c r="H383" s="35" t="s">
        <v>30</v>
      </c>
      <c r="I383" s="71">
        <v>1456.73</v>
      </c>
      <c r="J383" s="72">
        <v>55.19</v>
      </c>
      <c r="K383" s="38">
        <f t="shared" si="73"/>
        <v>145.673</v>
      </c>
      <c r="L383" s="38">
        <f t="shared" si="74"/>
        <v>43.701900000000002</v>
      </c>
      <c r="M383" s="38">
        <f t="shared" si="75"/>
        <v>87.403800000000004</v>
      </c>
      <c r="N383" s="38">
        <f t="shared" si="76"/>
        <v>29.134600000000002</v>
      </c>
      <c r="O383" s="38">
        <f t="shared" si="77"/>
        <v>29.134600000000002</v>
      </c>
      <c r="P383" s="38">
        <f t="shared" si="78"/>
        <v>18.209125</v>
      </c>
      <c r="Q383" s="38">
        <f t="shared" si="79"/>
        <v>72.836500000000001</v>
      </c>
      <c r="R383" s="38">
        <f t="shared" si="80"/>
        <v>13.110569999999999</v>
      </c>
      <c r="S383" s="38">
        <f t="shared" si="81"/>
        <v>1.4567300000000001</v>
      </c>
      <c r="T383" s="39">
        <f t="shared" si="82"/>
        <v>1952.5808250000005</v>
      </c>
    </row>
    <row r="384" spans="2:20" ht="25.5" x14ac:dyDescent="0.2">
      <c r="B384" s="29">
        <v>350</v>
      </c>
      <c r="C384" s="30" t="s">
        <v>269</v>
      </c>
      <c r="D384" s="70">
        <v>62589.43</v>
      </c>
      <c r="E384" s="69">
        <v>65380.92</v>
      </c>
      <c r="F384" s="33">
        <v>1712</v>
      </c>
      <c r="G384" s="34">
        <v>2490</v>
      </c>
      <c r="H384" s="35" t="s">
        <v>30</v>
      </c>
      <c r="I384" s="71">
        <v>1729.5</v>
      </c>
      <c r="J384" s="72">
        <v>55.19</v>
      </c>
      <c r="K384" s="38">
        <f t="shared" si="73"/>
        <v>172.95000000000002</v>
      </c>
      <c r="L384" s="38">
        <f t="shared" si="74"/>
        <v>51.884999999999998</v>
      </c>
      <c r="M384" s="38">
        <f t="shared" si="75"/>
        <v>103.77</v>
      </c>
      <c r="N384" s="38">
        <f t="shared" si="76"/>
        <v>34.590000000000003</v>
      </c>
      <c r="O384" s="38">
        <f t="shared" si="77"/>
        <v>34.590000000000003</v>
      </c>
      <c r="P384" s="38">
        <f t="shared" si="78"/>
        <v>21.618750000000002</v>
      </c>
      <c r="Q384" s="38">
        <f t="shared" si="79"/>
        <v>86.475000000000009</v>
      </c>
      <c r="R384" s="38">
        <f t="shared" si="80"/>
        <v>15.565499999999998</v>
      </c>
      <c r="S384" s="38">
        <f t="shared" si="81"/>
        <v>1.7295</v>
      </c>
      <c r="T384" s="39">
        <f t="shared" si="82"/>
        <v>2307.8637500000004</v>
      </c>
    </row>
    <row r="385" spans="2:20" ht="25.5" x14ac:dyDescent="0.2">
      <c r="B385" s="29">
        <v>351</v>
      </c>
      <c r="C385" s="30" t="s">
        <v>270</v>
      </c>
      <c r="D385" s="70">
        <v>100143.09</v>
      </c>
      <c r="E385" s="69">
        <v>104609.47</v>
      </c>
      <c r="F385" s="33">
        <v>1713</v>
      </c>
      <c r="G385" s="34">
        <v>2491</v>
      </c>
      <c r="H385" s="35" t="s">
        <v>30</v>
      </c>
      <c r="I385" s="71">
        <v>2273.23</v>
      </c>
      <c r="J385" s="72">
        <v>55.19</v>
      </c>
      <c r="K385" s="38">
        <f t="shared" si="73"/>
        <v>227.32300000000001</v>
      </c>
      <c r="L385" s="38">
        <f t="shared" si="74"/>
        <v>68.196899999999999</v>
      </c>
      <c r="M385" s="38">
        <f t="shared" si="75"/>
        <v>136.3938</v>
      </c>
      <c r="N385" s="38">
        <f t="shared" si="76"/>
        <v>45.464600000000004</v>
      </c>
      <c r="O385" s="38">
        <f t="shared" si="77"/>
        <v>45.464600000000004</v>
      </c>
      <c r="P385" s="38">
        <f t="shared" si="78"/>
        <v>28.415375000000001</v>
      </c>
      <c r="Q385" s="38">
        <f t="shared" si="79"/>
        <v>113.6615</v>
      </c>
      <c r="R385" s="38">
        <f t="shared" si="80"/>
        <v>20.459069999999997</v>
      </c>
      <c r="S385" s="38">
        <f t="shared" si="81"/>
        <v>2.2732299999999999</v>
      </c>
      <c r="T385" s="39">
        <f t="shared" si="82"/>
        <v>3016.0720749999991</v>
      </c>
    </row>
    <row r="386" spans="2:20" ht="25.5" x14ac:dyDescent="0.2">
      <c r="B386" s="29">
        <v>352</v>
      </c>
      <c r="C386" s="30" t="s">
        <v>271</v>
      </c>
      <c r="D386" s="70">
        <v>150214.64000000001</v>
      </c>
      <c r="E386" s="69">
        <v>156914.21</v>
      </c>
      <c r="F386" s="33">
        <v>1714</v>
      </c>
      <c r="G386" s="34">
        <v>2493</v>
      </c>
      <c r="H386" s="35" t="s">
        <v>30</v>
      </c>
      <c r="I386" s="71">
        <v>3408.91</v>
      </c>
      <c r="J386" s="72">
        <v>55.19</v>
      </c>
      <c r="K386" s="38">
        <f t="shared" si="73"/>
        <v>340.89100000000002</v>
      </c>
      <c r="L386" s="38">
        <f t="shared" si="74"/>
        <v>102.26729999999999</v>
      </c>
      <c r="M386" s="38">
        <f t="shared" si="75"/>
        <v>204.53459999999998</v>
      </c>
      <c r="N386" s="38">
        <f t="shared" si="76"/>
        <v>68.178200000000004</v>
      </c>
      <c r="O386" s="38">
        <f t="shared" si="77"/>
        <v>68.178200000000004</v>
      </c>
      <c r="P386" s="38">
        <f t="shared" si="78"/>
        <v>42.611375000000002</v>
      </c>
      <c r="Q386" s="38">
        <f t="shared" si="79"/>
        <v>170.44550000000001</v>
      </c>
      <c r="R386" s="38">
        <f t="shared" si="80"/>
        <v>30.680189999999996</v>
      </c>
      <c r="S386" s="38">
        <f t="shared" si="81"/>
        <v>3.4089100000000001</v>
      </c>
      <c r="T386" s="39">
        <f t="shared" si="82"/>
        <v>4495.2952750000013</v>
      </c>
    </row>
    <row r="387" spans="2:20" ht="31.5" x14ac:dyDescent="0.2">
      <c r="B387" s="29">
        <v>353</v>
      </c>
      <c r="C387" s="45" t="s">
        <v>272</v>
      </c>
      <c r="D387" s="70">
        <v>165589.35</v>
      </c>
      <c r="E387" s="69">
        <v>165589.35</v>
      </c>
      <c r="F387" s="34">
        <v>1715</v>
      </c>
      <c r="G387" s="34">
        <v>2494</v>
      </c>
      <c r="H387" s="35" t="s">
        <v>30</v>
      </c>
      <c r="I387" s="71">
        <v>4166.03</v>
      </c>
      <c r="J387" s="72">
        <v>55.19</v>
      </c>
      <c r="K387" s="38">
        <f t="shared" si="73"/>
        <v>416.60300000000001</v>
      </c>
      <c r="L387" s="38">
        <f t="shared" si="74"/>
        <v>124.98089999999999</v>
      </c>
      <c r="M387" s="38">
        <f t="shared" si="75"/>
        <v>249.96179999999998</v>
      </c>
      <c r="N387" s="38">
        <f t="shared" si="76"/>
        <v>83.320599999999999</v>
      </c>
      <c r="O387" s="38">
        <f t="shared" si="77"/>
        <v>83.320599999999999</v>
      </c>
      <c r="P387" s="38">
        <f t="shared" si="78"/>
        <v>52.075375000000001</v>
      </c>
      <c r="Q387" s="38">
        <f t="shared" si="79"/>
        <v>208.3015</v>
      </c>
      <c r="R387" s="38">
        <f t="shared" si="80"/>
        <v>37.494269999999993</v>
      </c>
      <c r="S387" s="38">
        <f t="shared" si="81"/>
        <v>4.1660300000000001</v>
      </c>
      <c r="T387" s="39">
        <f t="shared" si="82"/>
        <v>5481.4440749999994</v>
      </c>
    </row>
    <row r="388" spans="2:20" ht="25.5" x14ac:dyDescent="0.2">
      <c r="B388" s="29">
        <v>354</v>
      </c>
      <c r="C388" s="30" t="s">
        <v>273</v>
      </c>
      <c r="D388" s="70">
        <v>250357.73</v>
      </c>
      <c r="E388" s="69">
        <v>261523.68</v>
      </c>
      <c r="F388" s="33">
        <v>1716</v>
      </c>
      <c r="G388" s="34">
        <v>2495</v>
      </c>
      <c r="H388" s="35" t="s">
        <v>30</v>
      </c>
      <c r="I388" s="71">
        <v>4166.03</v>
      </c>
      <c r="J388" s="72">
        <v>110.35</v>
      </c>
      <c r="K388" s="38">
        <f t="shared" si="73"/>
        <v>416.60300000000001</v>
      </c>
      <c r="L388" s="38">
        <f t="shared" si="74"/>
        <v>124.98089999999999</v>
      </c>
      <c r="M388" s="38">
        <f t="shared" si="75"/>
        <v>249.96179999999998</v>
      </c>
      <c r="N388" s="38">
        <f t="shared" si="76"/>
        <v>83.320599999999999</v>
      </c>
      <c r="O388" s="38">
        <f t="shared" si="77"/>
        <v>83.320599999999999</v>
      </c>
      <c r="P388" s="38">
        <f t="shared" si="78"/>
        <v>52.075375000000001</v>
      </c>
      <c r="Q388" s="38">
        <f t="shared" si="79"/>
        <v>208.3015</v>
      </c>
      <c r="R388" s="38">
        <f t="shared" si="80"/>
        <v>37.494269999999993</v>
      </c>
      <c r="S388" s="38">
        <f t="shared" si="81"/>
        <v>4.1660300000000001</v>
      </c>
      <c r="T388" s="39">
        <f t="shared" si="82"/>
        <v>5536.6040750000002</v>
      </c>
    </row>
    <row r="389" spans="2:20" ht="31.5" x14ac:dyDescent="0.2">
      <c r="B389" s="29">
        <v>355</v>
      </c>
      <c r="C389" s="45" t="s">
        <v>274</v>
      </c>
      <c r="D389" s="70">
        <v>275982.21999999997</v>
      </c>
      <c r="E389" s="69">
        <v>275982.21999999997</v>
      </c>
      <c r="F389" s="34">
        <v>1717</v>
      </c>
      <c r="G389" s="34">
        <v>2496</v>
      </c>
      <c r="H389" s="35" t="s">
        <v>30</v>
      </c>
      <c r="I389" s="71">
        <v>4923.17</v>
      </c>
      <c r="J389" s="72">
        <v>110.35</v>
      </c>
      <c r="K389" s="38">
        <f t="shared" si="73"/>
        <v>492.31700000000001</v>
      </c>
      <c r="L389" s="38">
        <f t="shared" si="74"/>
        <v>147.6951</v>
      </c>
      <c r="M389" s="38">
        <f t="shared" si="75"/>
        <v>295.39019999999999</v>
      </c>
      <c r="N389" s="38">
        <f t="shared" si="76"/>
        <v>98.463400000000007</v>
      </c>
      <c r="O389" s="38">
        <f t="shared" si="77"/>
        <v>98.463400000000007</v>
      </c>
      <c r="P389" s="38">
        <f t="shared" si="78"/>
        <v>61.539625000000001</v>
      </c>
      <c r="Q389" s="38">
        <f t="shared" si="79"/>
        <v>246.1585</v>
      </c>
      <c r="R389" s="38">
        <f t="shared" si="80"/>
        <v>44.308529999999998</v>
      </c>
      <c r="S389" s="38">
        <f t="shared" si="81"/>
        <v>4.9231699999999998</v>
      </c>
      <c r="T389" s="39">
        <f t="shared" si="82"/>
        <v>6522.7789250000005</v>
      </c>
    </row>
    <row r="390" spans="2:20" ht="25.5" x14ac:dyDescent="0.2">
      <c r="B390" s="29">
        <v>356</v>
      </c>
      <c r="C390" s="30" t="s">
        <v>275</v>
      </c>
      <c r="D390" s="70">
        <v>375536.58</v>
      </c>
      <c r="E390" s="69">
        <v>392285.51</v>
      </c>
      <c r="F390" s="33">
        <v>1718</v>
      </c>
      <c r="G390" s="34">
        <v>2497</v>
      </c>
      <c r="H390" s="35" t="s">
        <v>30</v>
      </c>
      <c r="I390" s="71">
        <v>4923.17</v>
      </c>
      <c r="J390" s="72">
        <v>220.76</v>
      </c>
      <c r="K390" s="38">
        <f t="shared" si="73"/>
        <v>492.31700000000001</v>
      </c>
      <c r="L390" s="38">
        <f t="shared" si="74"/>
        <v>147.6951</v>
      </c>
      <c r="M390" s="38">
        <f t="shared" si="75"/>
        <v>295.39019999999999</v>
      </c>
      <c r="N390" s="38">
        <f t="shared" si="76"/>
        <v>98.463400000000007</v>
      </c>
      <c r="O390" s="38">
        <f t="shared" si="77"/>
        <v>98.463400000000007</v>
      </c>
      <c r="P390" s="38">
        <f t="shared" si="78"/>
        <v>61.539625000000001</v>
      </c>
      <c r="Q390" s="38">
        <f t="shared" si="79"/>
        <v>246.1585</v>
      </c>
      <c r="R390" s="38">
        <f t="shared" si="80"/>
        <v>44.308529999999998</v>
      </c>
      <c r="S390" s="38">
        <f t="shared" si="81"/>
        <v>4.9231699999999998</v>
      </c>
      <c r="T390" s="39">
        <f t="shared" si="82"/>
        <v>6633.1889250000004</v>
      </c>
    </row>
    <row r="391" spans="2:20" ht="25.5" x14ac:dyDescent="0.2">
      <c r="B391" s="29">
        <v>357</v>
      </c>
      <c r="C391" s="30" t="s">
        <v>276</v>
      </c>
      <c r="D391" s="70">
        <v>500715.44</v>
      </c>
      <c r="E391" s="69">
        <v>523047.35</v>
      </c>
      <c r="F391" s="33">
        <v>1719</v>
      </c>
      <c r="G391" s="34">
        <v>2498</v>
      </c>
      <c r="H391" s="35" t="s">
        <v>30</v>
      </c>
      <c r="I391" s="71">
        <v>5680.28</v>
      </c>
      <c r="J391" s="72">
        <v>220.76</v>
      </c>
      <c r="K391" s="38">
        <f t="shared" si="73"/>
        <v>568.02800000000002</v>
      </c>
      <c r="L391" s="38">
        <f t="shared" si="74"/>
        <v>170.40839999999997</v>
      </c>
      <c r="M391" s="38">
        <f t="shared" si="75"/>
        <v>340.81679999999994</v>
      </c>
      <c r="N391" s="38">
        <f t="shared" si="76"/>
        <v>113.6056</v>
      </c>
      <c r="O391" s="38">
        <f t="shared" si="77"/>
        <v>113.6056</v>
      </c>
      <c r="P391" s="38">
        <f t="shared" si="78"/>
        <v>71.003500000000003</v>
      </c>
      <c r="Q391" s="38">
        <f t="shared" si="79"/>
        <v>284.01400000000001</v>
      </c>
      <c r="R391" s="38">
        <f t="shared" si="80"/>
        <v>51.122519999999994</v>
      </c>
      <c r="S391" s="38">
        <f t="shared" si="81"/>
        <v>5.6802799999999998</v>
      </c>
      <c r="T391" s="39">
        <f t="shared" si="82"/>
        <v>7619.3246999999992</v>
      </c>
    </row>
    <row r="392" spans="2:20" ht="31.5" x14ac:dyDescent="0.2">
      <c r="B392" s="29">
        <v>358</v>
      </c>
      <c r="C392" s="45" t="s">
        <v>277</v>
      </c>
      <c r="D392" s="70">
        <v>551964.53</v>
      </c>
      <c r="E392" s="69">
        <v>551964.53</v>
      </c>
      <c r="F392" s="34">
        <v>0</v>
      </c>
      <c r="G392" s="34">
        <v>2499</v>
      </c>
      <c r="H392" s="35" t="s">
        <v>30</v>
      </c>
      <c r="I392" s="71">
        <v>6062.56</v>
      </c>
      <c r="J392" s="72">
        <v>220.76</v>
      </c>
      <c r="K392" s="38">
        <f t="shared" si="73"/>
        <v>606.25600000000009</v>
      </c>
      <c r="L392" s="38">
        <f t="shared" si="74"/>
        <v>181.8768</v>
      </c>
      <c r="M392" s="38">
        <f t="shared" si="75"/>
        <v>363.75360000000001</v>
      </c>
      <c r="N392" s="38">
        <f t="shared" si="76"/>
        <v>121.25120000000001</v>
      </c>
      <c r="O392" s="38">
        <f t="shared" si="77"/>
        <v>121.25120000000001</v>
      </c>
      <c r="P392" s="38">
        <f t="shared" si="78"/>
        <v>75.782000000000011</v>
      </c>
      <c r="Q392" s="38">
        <f t="shared" si="79"/>
        <v>303.12800000000004</v>
      </c>
      <c r="R392" s="38">
        <f t="shared" si="80"/>
        <v>54.563040000000001</v>
      </c>
      <c r="S392" s="38">
        <f t="shared" si="81"/>
        <v>6.0625600000000004</v>
      </c>
      <c r="T392" s="39">
        <f t="shared" si="82"/>
        <v>8117.2444000000005</v>
      </c>
    </row>
    <row r="393" spans="2:20" ht="31.5" x14ac:dyDescent="0.2">
      <c r="B393" s="29">
        <v>359</v>
      </c>
      <c r="C393" s="45" t="s">
        <v>278</v>
      </c>
      <c r="D393" s="70">
        <v>1103929.1399999999</v>
      </c>
      <c r="E393" s="69">
        <v>1103929.1399999999</v>
      </c>
      <c r="F393" s="34">
        <v>1720</v>
      </c>
      <c r="G393" s="34">
        <v>2500</v>
      </c>
      <c r="H393" s="35" t="s">
        <v>30</v>
      </c>
      <c r="I393" s="71">
        <v>6062.56</v>
      </c>
      <c r="J393" s="72">
        <v>331.22</v>
      </c>
      <c r="K393" s="38">
        <f t="shared" si="73"/>
        <v>606.25600000000009</v>
      </c>
      <c r="L393" s="38">
        <f t="shared" si="74"/>
        <v>181.8768</v>
      </c>
      <c r="M393" s="38">
        <f t="shared" si="75"/>
        <v>363.75360000000001</v>
      </c>
      <c r="N393" s="38">
        <f t="shared" si="76"/>
        <v>121.25120000000001</v>
      </c>
      <c r="O393" s="38">
        <f t="shared" si="77"/>
        <v>121.25120000000001</v>
      </c>
      <c r="P393" s="38">
        <f t="shared" si="78"/>
        <v>75.782000000000011</v>
      </c>
      <c r="Q393" s="38">
        <f t="shared" si="79"/>
        <v>303.12800000000004</v>
      </c>
      <c r="R393" s="38">
        <f t="shared" si="80"/>
        <v>54.563040000000001</v>
      </c>
      <c r="S393" s="38">
        <f t="shared" si="81"/>
        <v>6.0625600000000004</v>
      </c>
      <c r="T393" s="39">
        <f t="shared" si="82"/>
        <v>8227.7044000000005</v>
      </c>
    </row>
    <row r="394" spans="2:20" ht="31.5" x14ac:dyDescent="0.2">
      <c r="B394" s="144">
        <v>360</v>
      </c>
      <c r="C394" s="145" t="s">
        <v>279</v>
      </c>
      <c r="D394" s="146">
        <v>1103929.1399999999</v>
      </c>
      <c r="E394" s="147">
        <v>1103929.1399999999</v>
      </c>
      <c r="F394" s="148">
        <v>1721</v>
      </c>
      <c r="G394" s="148">
        <v>2501</v>
      </c>
      <c r="H394" s="149" t="s">
        <v>30</v>
      </c>
      <c r="I394" s="150">
        <v>6062.56</v>
      </c>
      <c r="J394" s="151">
        <v>551.91</v>
      </c>
      <c r="K394" s="152">
        <f t="shared" si="73"/>
        <v>606.25600000000009</v>
      </c>
      <c r="L394" s="152">
        <f t="shared" si="74"/>
        <v>181.8768</v>
      </c>
      <c r="M394" s="152">
        <f t="shared" si="75"/>
        <v>363.75360000000001</v>
      </c>
      <c r="N394" s="152">
        <f t="shared" si="76"/>
        <v>121.25120000000001</v>
      </c>
      <c r="O394" s="152">
        <f t="shared" si="77"/>
        <v>121.25120000000001</v>
      </c>
      <c r="P394" s="152">
        <f t="shared" si="78"/>
        <v>75.782000000000011</v>
      </c>
      <c r="Q394" s="152">
        <f t="shared" si="79"/>
        <v>303.12800000000004</v>
      </c>
      <c r="R394" s="152">
        <f t="shared" si="80"/>
        <v>54.563040000000001</v>
      </c>
      <c r="S394" s="152">
        <f t="shared" si="81"/>
        <v>6.0625600000000004</v>
      </c>
      <c r="T394" s="153">
        <f t="shared" si="82"/>
        <v>8448.3943999999992</v>
      </c>
    </row>
    <row r="395" spans="2:20" x14ac:dyDescent="0.2">
      <c r="B395" s="205"/>
      <c r="C395" s="205"/>
      <c r="D395" s="205"/>
      <c r="E395" s="205"/>
      <c r="F395" s="205"/>
      <c r="G395" s="205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</row>
    <row r="396" spans="2:20" x14ac:dyDescent="0.2">
      <c r="B396"/>
      <c r="C396"/>
      <c r="D396"/>
      <c r="E396"/>
      <c r="F396"/>
      <c r="G396"/>
      <c r="H396"/>
      <c r="J396"/>
    </row>
    <row r="397" spans="2:20" x14ac:dyDescent="0.2">
      <c r="B397"/>
      <c r="C397"/>
      <c r="D397"/>
      <c r="E397"/>
      <c r="F397"/>
      <c r="G397"/>
      <c r="H397"/>
      <c r="J397"/>
    </row>
    <row r="398" spans="2:20" x14ac:dyDescent="0.2">
      <c r="B398"/>
      <c r="C398"/>
      <c r="D398"/>
      <c r="E398"/>
      <c r="F398"/>
      <c r="G398"/>
      <c r="H398"/>
      <c r="J398"/>
    </row>
    <row r="399" spans="2:20" ht="15.75" x14ac:dyDescent="0.2">
      <c r="B399" s="188" t="s">
        <v>6</v>
      </c>
      <c r="C399" s="188"/>
      <c r="D399" s="188"/>
      <c r="E399" s="188"/>
      <c r="F399" s="188"/>
      <c r="G399" s="188"/>
      <c r="H399" s="188"/>
      <c r="I399" s="188"/>
      <c r="J399" s="188"/>
      <c r="K399" s="24"/>
      <c r="L399" s="24"/>
      <c r="M399" s="24"/>
      <c r="N399" s="24"/>
      <c r="O399" s="24"/>
      <c r="P399" s="24"/>
      <c r="Q399" s="24"/>
      <c r="R399" s="24"/>
      <c r="S399" s="24"/>
      <c r="T399" s="24"/>
    </row>
    <row r="400" spans="2:20" ht="15.75" x14ac:dyDescent="0.2">
      <c r="B400" s="67"/>
      <c r="C400" s="67"/>
      <c r="D400" s="67"/>
      <c r="E400" s="67"/>
      <c r="F400" s="67"/>
      <c r="G400" s="67"/>
      <c r="H400" s="67"/>
      <c r="I400" s="67"/>
      <c r="J400" s="67"/>
      <c r="K400" s="24"/>
      <c r="L400" s="24"/>
      <c r="M400" s="24"/>
      <c r="N400" s="24"/>
      <c r="O400" s="24"/>
      <c r="P400" s="24"/>
      <c r="Q400" s="24"/>
      <c r="R400" s="24"/>
      <c r="S400" s="24"/>
      <c r="T400" s="24"/>
    </row>
    <row r="401" spans="2:20" ht="15.75" x14ac:dyDescent="0.2">
      <c r="B401" s="189" t="s">
        <v>280</v>
      </c>
      <c r="C401" s="189"/>
      <c r="D401" s="189"/>
      <c r="E401" s="189"/>
      <c r="F401" s="189"/>
      <c r="G401" s="189"/>
      <c r="H401" s="189"/>
      <c r="I401" s="189"/>
      <c r="J401" s="189"/>
      <c r="K401" s="190" t="s">
        <v>7</v>
      </c>
      <c r="L401" s="190"/>
      <c r="M401" s="190"/>
      <c r="N401" s="190"/>
      <c r="O401" s="190"/>
      <c r="P401" s="190"/>
      <c r="Q401" s="24"/>
      <c r="R401" s="24"/>
      <c r="S401" s="24"/>
      <c r="T401" s="24"/>
    </row>
    <row r="402" spans="2:20" ht="22.5" x14ac:dyDescent="0.2">
      <c r="B402" s="192" t="s">
        <v>8</v>
      </c>
      <c r="C402" s="198" t="s">
        <v>9</v>
      </c>
      <c r="D402" s="200" t="s">
        <v>255</v>
      </c>
      <c r="E402" s="201" t="s">
        <v>256</v>
      </c>
      <c r="F402" s="202" t="s">
        <v>12</v>
      </c>
      <c r="G402" s="198" t="s">
        <v>13</v>
      </c>
      <c r="H402" s="199" t="s">
        <v>14</v>
      </c>
      <c r="I402" s="69" t="s">
        <v>257</v>
      </c>
      <c r="J402" s="69" t="s">
        <v>258</v>
      </c>
      <c r="K402" s="25" t="s">
        <v>17</v>
      </c>
      <c r="L402" s="25" t="s">
        <v>18</v>
      </c>
      <c r="M402" s="25" t="s">
        <v>19</v>
      </c>
      <c r="N402" s="25" t="s">
        <v>20</v>
      </c>
      <c r="O402" s="25" t="s">
        <v>21</v>
      </c>
      <c r="P402" s="25" t="s">
        <v>22</v>
      </c>
      <c r="Q402" s="25" t="s">
        <v>23</v>
      </c>
      <c r="R402" s="25" t="s">
        <v>24</v>
      </c>
      <c r="S402" s="25" t="s">
        <v>25</v>
      </c>
      <c r="T402" s="191" t="s">
        <v>26</v>
      </c>
    </row>
    <row r="403" spans="2:20" ht="22.5" x14ac:dyDescent="0.2">
      <c r="B403" s="192"/>
      <c r="C403" s="198"/>
      <c r="D403" s="200"/>
      <c r="E403" s="201"/>
      <c r="F403" s="202"/>
      <c r="G403" s="198"/>
      <c r="H403" s="199"/>
      <c r="I403" s="69" t="s">
        <v>27</v>
      </c>
      <c r="J403" s="69" t="s">
        <v>28</v>
      </c>
      <c r="K403" s="28" t="s">
        <v>27</v>
      </c>
      <c r="L403" s="28" t="s">
        <v>27</v>
      </c>
      <c r="M403" s="28" t="s">
        <v>27</v>
      </c>
      <c r="N403" s="28" t="s">
        <v>27</v>
      </c>
      <c r="O403" s="28" t="s">
        <v>27</v>
      </c>
      <c r="P403" s="28" t="s">
        <v>27</v>
      </c>
      <c r="Q403" s="28" t="s">
        <v>27</v>
      </c>
      <c r="R403" s="28" t="s">
        <v>27</v>
      </c>
      <c r="S403" s="28" t="s">
        <v>27</v>
      </c>
      <c r="T403" s="191"/>
    </row>
    <row r="404" spans="2:20" ht="28.5" x14ac:dyDescent="0.2">
      <c r="B404" s="29">
        <v>361</v>
      </c>
      <c r="C404" s="30" t="s">
        <v>281</v>
      </c>
      <c r="D404" s="70" t="s">
        <v>67</v>
      </c>
      <c r="E404" s="69" t="s">
        <v>67</v>
      </c>
      <c r="F404" s="33">
        <v>1897</v>
      </c>
      <c r="G404" s="34">
        <v>2134</v>
      </c>
      <c r="H404" s="35" t="s">
        <v>30</v>
      </c>
      <c r="I404" s="71">
        <v>25.63</v>
      </c>
      <c r="J404" s="72">
        <v>0</v>
      </c>
      <c r="K404" s="38">
        <f t="shared" ref="K404:K467" si="83">0.1*I404</f>
        <v>2.5630000000000002</v>
      </c>
      <c r="L404" s="38">
        <f t="shared" ref="L404:L467" si="84">0.03*I404</f>
        <v>0.76889999999999992</v>
      </c>
      <c r="M404" s="38">
        <f t="shared" ref="M404:M467" si="85">0.06*I404</f>
        <v>1.5377999999999998</v>
      </c>
      <c r="N404" s="38">
        <f t="shared" ref="N404:N467" si="86">0.02*I404</f>
        <v>0.51259999999999994</v>
      </c>
      <c r="O404" s="38">
        <f t="shared" ref="O404:O467" si="87">0.02*I404</f>
        <v>0.51259999999999994</v>
      </c>
      <c r="P404" s="38">
        <f t="shared" ref="P404:P467" si="88">0.0125*I404</f>
        <v>0.32037500000000002</v>
      </c>
      <c r="Q404" s="38">
        <f t="shared" ref="Q404:Q467" si="89">0.05*I404</f>
        <v>1.2815000000000001</v>
      </c>
      <c r="R404" s="38">
        <f t="shared" ref="R404:R467" si="90">0.009*I404</f>
        <v>0.23066999999999999</v>
      </c>
      <c r="S404" s="38">
        <f t="shared" ref="S404:S467" si="91">0.001*I404</f>
        <v>2.563E-2</v>
      </c>
      <c r="T404" s="39">
        <f t="shared" ref="T404:T467" si="92">SUM(I404:S404)</f>
        <v>33.383074999999998</v>
      </c>
    </row>
    <row r="405" spans="2:20" ht="25.5" x14ac:dyDescent="0.2">
      <c r="B405" s="29">
        <v>362</v>
      </c>
      <c r="C405" s="30" t="s">
        <v>282</v>
      </c>
      <c r="D405" s="70">
        <v>625.89</v>
      </c>
      <c r="E405" s="69">
        <v>653.79999999999995</v>
      </c>
      <c r="F405" s="33">
        <v>1898</v>
      </c>
      <c r="G405" s="34">
        <v>3211</v>
      </c>
      <c r="H405" s="35" t="s">
        <v>30</v>
      </c>
      <c r="I405" s="71">
        <v>0</v>
      </c>
      <c r="J405" s="72">
        <v>0</v>
      </c>
      <c r="K405" s="38">
        <f t="shared" si="83"/>
        <v>0</v>
      </c>
      <c r="L405" s="38">
        <f t="shared" si="84"/>
        <v>0</v>
      </c>
      <c r="M405" s="38">
        <f t="shared" si="85"/>
        <v>0</v>
      </c>
      <c r="N405" s="38">
        <f t="shared" si="86"/>
        <v>0</v>
      </c>
      <c r="O405" s="38">
        <f t="shared" si="87"/>
        <v>0</v>
      </c>
      <c r="P405" s="38">
        <f t="shared" si="88"/>
        <v>0</v>
      </c>
      <c r="Q405" s="38">
        <f t="shared" si="89"/>
        <v>0</v>
      </c>
      <c r="R405" s="38">
        <f t="shared" si="90"/>
        <v>0</v>
      </c>
      <c r="S405" s="38">
        <f t="shared" si="91"/>
        <v>0</v>
      </c>
      <c r="T405" s="39">
        <f t="shared" si="92"/>
        <v>0</v>
      </c>
    </row>
    <row r="406" spans="2:20" ht="25.5" x14ac:dyDescent="0.2">
      <c r="B406" s="29">
        <v>363</v>
      </c>
      <c r="C406" s="30" t="s">
        <v>283</v>
      </c>
      <c r="D406" s="70">
        <v>1251.79</v>
      </c>
      <c r="E406" s="69">
        <v>1307.6199999999999</v>
      </c>
      <c r="F406" s="33">
        <v>1899</v>
      </c>
      <c r="G406" s="34">
        <v>3212</v>
      </c>
      <c r="H406" s="35" t="s">
        <v>30</v>
      </c>
      <c r="I406" s="71">
        <v>0</v>
      </c>
      <c r="J406" s="72">
        <v>0</v>
      </c>
      <c r="K406" s="38">
        <f t="shared" si="83"/>
        <v>0</v>
      </c>
      <c r="L406" s="38">
        <f t="shared" si="84"/>
        <v>0</v>
      </c>
      <c r="M406" s="38">
        <f t="shared" si="85"/>
        <v>0</v>
      </c>
      <c r="N406" s="38">
        <f t="shared" si="86"/>
        <v>0</v>
      </c>
      <c r="O406" s="38">
        <f t="shared" si="87"/>
        <v>0</v>
      </c>
      <c r="P406" s="38">
        <f t="shared" si="88"/>
        <v>0</v>
      </c>
      <c r="Q406" s="38">
        <f t="shared" si="89"/>
        <v>0</v>
      </c>
      <c r="R406" s="38">
        <f t="shared" si="90"/>
        <v>0</v>
      </c>
      <c r="S406" s="38">
        <f t="shared" si="91"/>
        <v>0</v>
      </c>
      <c r="T406" s="39">
        <f t="shared" si="92"/>
        <v>0</v>
      </c>
    </row>
    <row r="407" spans="2:20" ht="25.5" x14ac:dyDescent="0.2">
      <c r="B407" s="29">
        <v>364</v>
      </c>
      <c r="C407" s="30" t="s">
        <v>284</v>
      </c>
      <c r="D407" s="70">
        <v>2503.58</v>
      </c>
      <c r="E407" s="69">
        <v>2615.2399999999998</v>
      </c>
      <c r="F407" s="33">
        <v>1900</v>
      </c>
      <c r="G407" s="34">
        <v>3213</v>
      </c>
      <c r="H407" s="35" t="s">
        <v>30</v>
      </c>
      <c r="I407" s="71">
        <v>0</v>
      </c>
      <c r="J407" s="72">
        <v>0</v>
      </c>
      <c r="K407" s="38">
        <f t="shared" si="83"/>
        <v>0</v>
      </c>
      <c r="L407" s="38">
        <f t="shared" si="84"/>
        <v>0</v>
      </c>
      <c r="M407" s="38">
        <f t="shared" si="85"/>
        <v>0</v>
      </c>
      <c r="N407" s="38">
        <f t="shared" si="86"/>
        <v>0</v>
      </c>
      <c r="O407" s="38">
        <f t="shared" si="87"/>
        <v>0</v>
      </c>
      <c r="P407" s="38">
        <f t="shared" si="88"/>
        <v>0</v>
      </c>
      <c r="Q407" s="38">
        <f t="shared" si="89"/>
        <v>0</v>
      </c>
      <c r="R407" s="38">
        <f t="shared" si="90"/>
        <v>0</v>
      </c>
      <c r="S407" s="38">
        <f t="shared" si="91"/>
        <v>0</v>
      </c>
      <c r="T407" s="39">
        <f t="shared" si="92"/>
        <v>0</v>
      </c>
    </row>
    <row r="408" spans="2:20" ht="25.5" x14ac:dyDescent="0.2">
      <c r="B408" s="29">
        <v>365</v>
      </c>
      <c r="C408" s="30" t="s">
        <v>285</v>
      </c>
      <c r="D408" s="70">
        <v>5007.1499999999996</v>
      </c>
      <c r="E408" s="69">
        <v>5230.47</v>
      </c>
      <c r="F408" s="33">
        <v>1901</v>
      </c>
      <c r="G408" s="34">
        <v>3214</v>
      </c>
      <c r="H408" s="35" t="s">
        <v>30</v>
      </c>
      <c r="I408" s="71">
        <v>0</v>
      </c>
      <c r="J408" s="72">
        <v>0</v>
      </c>
      <c r="K408" s="38">
        <f t="shared" si="83"/>
        <v>0</v>
      </c>
      <c r="L408" s="38">
        <f t="shared" si="84"/>
        <v>0</v>
      </c>
      <c r="M408" s="38">
        <f t="shared" si="85"/>
        <v>0</v>
      </c>
      <c r="N408" s="38">
        <f t="shared" si="86"/>
        <v>0</v>
      </c>
      <c r="O408" s="38">
        <f t="shared" si="87"/>
        <v>0</v>
      </c>
      <c r="P408" s="38">
        <f t="shared" si="88"/>
        <v>0</v>
      </c>
      <c r="Q408" s="38">
        <f t="shared" si="89"/>
        <v>0</v>
      </c>
      <c r="R408" s="38">
        <f t="shared" si="90"/>
        <v>0</v>
      </c>
      <c r="S408" s="38">
        <f t="shared" si="91"/>
        <v>0</v>
      </c>
      <c r="T408" s="39">
        <f t="shared" si="92"/>
        <v>0</v>
      </c>
    </row>
    <row r="409" spans="2:20" ht="25.5" x14ac:dyDescent="0.2">
      <c r="B409" s="29">
        <v>366</v>
      </c>
      <c r="C409" s="30" t="s">
        <v>286</v>
      </c>
      <c r="D409" s="70">
        <v>10014.299999999999</v>
      </c>
      <c r="E409" s="69">
        <v>10460.94</v>
      </c>
      <c r="F409" s="33">
        <v>1902</v>
      </c>
      <c r="G409" s="34">
        <v>3215</v>
      </c>
      <c r="H409" s="35" t="s">
        <v>30</v>
      </c>
      <c r="I409" s="71">
        <v>0</v>
      </c>
      <c r="J409" s="72">
        <v>0</v>
      </c>
      <c r="K409" s="38">
        <f t="shared" si="83"/>
        <v>0</v>
      </c>
      <c r="L409" s="38">
        <f t="shared" si="84"/>
        <v>0</v>
      </c>
      <c r="M409" s="38">
        <f t="shared" si="85"/>
        <v>0</v>
      </c>
      <c r="N409" s="38">
        <f t="shared" si="86"/>
        <v>0</v>
      </c>
      <c r="O409" s="38">
        <f t="shared" si="87"/>
        <v>0</v>
      </c>
      <c r="P409" s="38">
        <f t="shared" si="88"/>
        <v>0</v>
      </c>
      <c r="Q409" s="38">
        <f t="shared" si="89"/>
        <v>0</v>
      </c>
      <c r="R409" s="38">
        <f t="shared" si="90"/>
        <v>0</v>
      </c>
      <c r="S409" s="38">
        <f t="shared" si="91"/>
        <v>0</v>
      </c>
      <c r="T409" s="39">
        <f t="shared" si="92"/>
        <v>0</v>
      </c>
    </row>
    <row r="410" spans="2:20" ht="25.5" x14ac:dyDescent="0.2">
      <c r="B410" s="29">
        <v>367</v>
      </c>
      <c r="C410" s="30" t="s">
        <v>287</v>
      </c>
      <c r="D410" s="70">
        <v>15021.47</v>
      </c>
      <c r="E410" s="69">
        <v>15691.43</v>
      </c>
      <c r="F410" s="33">
        <v>1903</v>
      </c>
      <c r="G410" s="34">
        <v>3216</v>
      </c>
      <c r="H410" s="35" t="s">
        <v>30</v>
      </c>
      <c r="I410" s="71">
        <v>0</v>
      </c>
      <c r="J410" s="72">
        <v>0</v>
      </c>
      <c r="K410" s="38">
        <f t="shared" si="83"/>
        <v>0</v>
      </c>
      <c r="L410" s="38">
        <f t="shared" si="84"/>
        <v>0</v>
      </c>
      <c r="M410" s="38">
        <f t="shared" si="85"/>
        <v>0</v>
      </c>
      <c r="N410" s="38">
        <f t="shared" si="86"/>
        <v>0</v>
      </c>
      <c r="O410" s="38">
        <f t="shared" si="87"/>
        <v>0</v>
      </c>
      <c r="P410" s="38">
        <f t="shared" si="88"/>
        <v>0</v>
      </c>
      <c r="Q410" s="38">
        <f t="shared" si="89"/>
        <v>0</v>
      </c>
      <c r="R410" s="38">
        <f t="shared" si="90"/>
        <v>0</v>
      </c>
      <c r="S410" s="38">
        <f t="shared" si="91"/>
        <v>0</v>
      </c>
      <c r="T410" s="39">
        <f t="shared" si="92"/>
        <v>0</v>
      </c>
    </row>
    <row r="411" spans="2:20" ht="25.5" x14ac:dyDescent="0.2">
      <c r="B411" s="29">
        <v>368</v>
      </c>
      <c r="C411" s="30" t="s">
        <v>288</v>
      </c>
      <c r="D411" s="70">
        <v>25035.77</v>
      </c>
      <c r="E411" s="69">
        <v>26152.37</v>
      </c>
      <c r="F411" s="33">
        <v>1904</v>
      </c>
      <c r="G411" s="34">
        <v>3217</v>
      </c>
      <c r="H411" s="35" t="s">
        <v>30</v>
      </c>
      <c r="I411" s="71">
        <v>0</v>
      </c>
      <c r="J411" s="72">
        <v>0</v>
      </c>
      <c r="K411" s="38">
        <f t="shared" si="83"/>
        <v>0</v>
      </c>
      <c r="L411" s="38">
        <f t="shared" si="84"/>
        <v>0</v>
      </c>
      <c r="M411" s="38">
        <f t="shared" si="85"/>
        <v>0</v>
      </c>
      <c r="N411" s="38">
        <f t="shared" si="86"/>
        <v>0</v>
      </c>
      <c r="O411" s="38">
        <f t="shared" si="87"/>
        <v>0</v>
      </c>
      <c r="P411" s="38">
        <f t="shared" si="88"/>
        <v>0</v>
      </c>
      <c r="Q411" s="38">
        <f t="shared" si="89"/>
        <v>0</v>
      </c>
      <c r="R411" s="38">
        <f t="shared" si="90"/>
        <v>0</v>
      </c>
      <c r="S411" s="38">
        <f t="shared" si="91"/>
        <v>0</v>
      </c>
      <c r="T411" s="39">
        <f t="shared" si="92"/>
        <v>0</v>
      </c>
    </row>
    <row r="412" spans="2:20" ht="25.5" x14ac:dyDescent="0.2">
      <c r="B412" s="29">
        <v>369</v>
      </c>
      <c r="C412" s="30" t="s">
        <v>289</v>
      </c>
      <c r="D412" s="70">
        <v>37553.65</v>
      </c>
      <c r="E412" s="69">
        <v>39228.54</v>
      </c>
      <c r="F412" s="33">
        <v>1905</v>
      </c>
      <c r="G412" s="34">
        <v>3218</v>
      </c>
      <c r="H412" s="35" t="s">
        <v>30</v>
      </c>
      <c r="I412" s="71">
        <v>0</v>
      </c>
      <c r="J412" s="72">
        <v>0</v>
      </c>
      <c r="K412" s="38">
        <f t="shared" si="83"/>
        <v>0</v>
      </c>
      <c r="L412" s="38">
        <f t="shared" si="84"/>
        <v>0</v>
      </c>
      <c r="M412" s="38">
        <f t="shared" si="85"/>
        <v>0</v>
      </c>
      <c r="N412" s="38">
        <f t="shared" si="86"/>
        <v>0</v>
      </c>
      <c r="O412" s="38">
        <f t="shared" si="87"/>
        <v>0</v>
      </c>
      <c r="P412" s="38">
        <f t="shared" si="88"/>
        <v>0</v>
      </c>
      <c r="Q412" s="38">
        <f t="shared" si="89"/>
        <v>0</v>
      </c>
      <c r="R412" s="38">
        <f t="shared" si="90"/>
        <v>0</v>
      </c>
      <c r="S412" s="38">
        <f t="shared" si="91"/>
        <v>0</v>
      </c>
      <c r="T412" s="39">
        <f t="shared" si="92"/>
        <v>0</v>
      </c>
    </row>
    <row r="413" spans="2:20" ht="25.5" x14ac:dyDescent="0.2">
      <c r="B413" s="29">
        <v>370</v>
      </c>
      <c r="C413" s="30" t="s">
        <v>290</v>
      </c>
      <c r="D413" s="70">
        <v>50071.55</v>
      </c>
      <c r="E413" s="69">
        <v>52304.74</v>
      </c>
      <c r="F413" s="33">
        <v>1906</v>
      </c>
      <c r="G413" s="34">
        <v>3219</v>
      </c>
      <c r="H413" s="35" t="s">
        <v>30</v>
      </c>
      <c r="I413" s="71">
        <v>0</v>
      </c>
      <c r="J413" s="72">
        <v>0</v>
      </c>
      <c r="K413" s="38">
        <f t="shared" si="83"/>
        <v>0</v>
      </c>
      <c r="L413" s="38">
        <f t="shared" si="84"/>
        <v>0</v>
      </c>
      <c r="M413" s="38">
        <f t="shared" si="85"/>
        <v>0</v>
      </c>
      <c r="N413" s="38">
        <f t="shared" si="86"/>
        <v>0</v>
      </c>
      <c r="O413" s="38">
        <f t="shared" si="87"/>
        <v>0</v>
      </c>
      <c r="P413" s="38">
        <f t="shared" si="88"/>
        <v>0</v>
      </c>
      <c r="Q413" s="38">
        <f t="shared" si="89"/>
        <v>0</v>
      </c>
      <c r="R413" s="38">
        <f t="shared" si="90"/>
        <v>0</v>
      </c>
      <c r="S413" s="38">
        <f t="shared" si="91"/>
        <v>0</v>
      </c>
      <c r="T413" s="39">
        <f t="shared" si="92"/>
        <v>0</v>
      </c>
    </row>
    <row r="414" spans="2:20" ht="25.5" x14ac:dyDescent="0.2">
      <c r="B414" s="29">
        <v>371</v>
      </c>
      <c r="C414" s="30" t="s">
        <v>291</v>
      </c>
      <c r="D414" s="70">
        <v>62589.43</v>
      </c>
      <c r="E414" s="69">
        <v>65380.92</v>
      </c>
      <c r="F414" s="33">
        <v>1907</v>
      </c>
      <c r="G414" s="34">
        <v>3220</v>
      </c>
      <c r="H414" s="35" t="s">
        <v>30</v>
      </c>
      <c r="I414" s="71">
        <v>0</v>
      </c>
      <c r="J414" s="72">
        <v>0</v>
      </c>
      <c r="K414" s="38">
        <f t="shared" si="83"/>
        <v>0</v>
      </c>
      <c r="L414" s="38">
        <f t="shared" si="84"/>
        <v>0</v>
      </c>
      <c r="M414" s="38">
        <f t="shared" si="85"/>
        <v>0</v>
      </c>
      <c r="N414" s="38">
        <f t="shared" si="86"/>
        <v>0</v>
      </c>
      <c r="O414" s="38">
        <f t="shared" si="87"/>
        <v>0</v>
      </c>
      <c r="P414" s="38">
        <f t="shared" si="88"/>
        <v>0</v>
      </c>
      <c r="Q414" s="38">
        <f t="shared" si="89"/>
        <v>0</v>
      </c>
      <c r="R414" s="38">
        <f t="shared" si="90"/>
        <v>0</v>
      </c>
      <c r="S414" s="38">
        <f t="shared" si="91"/>
        <v>0</v>
      </c>
      <c r="T414" s="39">
        <f t="shared" si="92"/>
        <v>0</v>
      </c>
    </row>
    <row r="415" spans="2:20" ht="25.5" x14ac:dyDescent="0.2">
      <c r="B415" s="29">
        <v>372</v>
      </c>
      <c r="C415" s="30" t="s">
        <v>292</v>
      </c>
      <c r="D415" s="70">
        <v>100143.09</v>
      </c>
      <c r="E415" s="69">
        <v>104609.47</v>
      </c>
      <c r="F415" s="33">
        <v>1908</v>
      </c>
      <c r="G415" s="34">
        <v>3221</v>
      </c>
      <c r="H415" s="35" t="s">
        <v>30</v>
      </c>
      <c r="I415" s="71">
        <v>0</v>
      </c>
      <c r="J415" s="72">
        <v>0</v>
      </c>
      <c r="K415" s="38">
        <f t="shared" si="83"/>
        <v>0</v>
      </c>
      <c r="L415" s="38">
        <f t="shared" si="84"/>
        <v>0</v>
      </c>
      <c r="M415" s="38">
        <f t="shared" si="85"/>
        <v>0</v>
      </c>
      <c r="N415" s="38">
        <f t="shared" si="86"/>
        <v>0</v>
      </c>
      <c r="O415" s="38">
        <f t="shared" si="87"/>
        <v>0</v>
      </c>
      <c r="P415" s="38">
        <f t="shared" si="88"/>
        <v>0</v>
      </c>
      <c r="Q415" s="38">
        <f t="shared" si="89"/>
        <v>0</v>
      </c>
      <c r="R415" s="38">
        <f t="shared" si="90"/>
        <v>0</v>
      </c>
      <c r="S415" s="38">
        <f t="shared" si="91"/>
        <v>0</v>
      </c>
      <c r="T415" s="39">
        <f t="shared" si="92"/>
        <v>0</v>
      </c>
    </row>
    <row r="416" spans="2:20" ht="25.5" x14ac:dyDescent="0.2">
      <c r="B416" s="29">
        <v>373</v>
      </c>
      <c r="C416" s="30" t="s">
        <v>293</v>
      </c>
      <c r="D416" s="70">
        <v>150214.64000000001</v>
      </c>
      <c r="E416" s="69">
        <v>156914.21</v>
      </c>
      <c r="F416" s="33">
        <v>1909</v>
      </c>
      <c r="G416" s="34">
        <v>3223</v>
      </c>
      <c r="H416" s="35" t="s">
        <v>30</v>
      </c>
      <c r="I416" s="71">
        <v>0</v>
      </c>
      <c r="J416" s="72">
        <v>0</v>
      </c>
      <c r="K416" s="38">
        <f t="shared" si="83"/>
        <v>0</v>
      </c>
      <c r="L416" s="38">
        <f t="shared" si="84"/>
        <v>0</v>
      </c>
      <c r="M416" s="38">
        <f t="shared" si="85"/>
        <v>0</v>
      </c>
      <c r="N416" s="38">
        <f t="shared" si="86"/>
        <v>0</v>
      </c>
      <c r="O416" s="38">
        <f t="shared" si="87"/>
        <v>0</v>
      </c>
      <c r="P416" s="38">
        <f t="shared" si="88"/>
        <v>0</v>
      </c>
      <c r="Q416" s="38">
        <f t="shared" si="89"/>
        <v>0</v>
      </c>
      <c r="R416" s="38">
        <f t="shared" si="90"/>
        <v>0</v>
      </c>
      <c r="S416" s="38">
        <f t="shared" si="91"/>
        <v>0</v>
      </c>
      <c r="T416" s="39">
        <f t="shared" si="92"/>
        <v>0</v>
      </c>
    </row>
    <row r="417" spans="2:20" ht="25.5" x14ac:dyDescent="0.2">
      <c r="B417" s="29">
        <v>374</v>
      </c>
      <c r="C417" s="30" t="s">
        <v>294</v>
      </c>
      <c r="D417" s="70">
        <v>250357.73</v>
      </c>
      <c r="E417" s="69">
        <v>261523.68</v>
      </c>
      <c r="F417" s="33">
        <v>1911</v>
      </c>
      <c r="G417" s="34">
        <v>3225</v>
      </c>
      <c r="H417" s="35" t="s">
        <v>30</v>
      </c>
      <c r="I417" s="71">
        <v>0</v>
      </c>
      <c r="J417" s="72">
        <v>0</v>
      </c>
      <c r="K417" s="38">
        <f t="shared" si="83"/>
        <v>0</v>
      </c>
      <c r="L417" s="38">
        <f t="shared" si="84"/>
        <v>0</v>
      </c>
      <c r="M417" s="38">
        <f t="shared" si="85"/>
        <v>0</v>
      </c>
      <c r="N417" s="38">
        <f t="shared" si="86"/>
        <v>0</v>
      </c>
      <c r="O417" s="38">
        <f t="shared" si="87"/>
        <v>0</v>
      </c>
      <c r="P417" s="38">
        <f t="shared" si="88"/>
        <v>0</v>
      </c>
      <c r="Q417" s="38">
        <f t="shared" si="89"/>
        <v>0</v>
      </c>
      <c r="R417" s="38">
        <f t="shared" si="90"/>
        <v>0</v>
      </c>
      <c r="S417" s="38">
        <f t="shared" si="91"/>
        <v>0</v>
      </c>
      <c r="T417" s="39">
        <f t="shared" si="92"/>
        <v>0</v>
      </c>
    </row>
    <row r="418" spans="2:20" ht="25.5" x14ac:dyDescent="0.2">
      <c r="B418" s="29">
        <v>375</v>
      </c>
      <c r="C418" s="30" t="s">
        <v>295</v>
      </c>
      <c r="D418" s="70">
        <v>375536.58</v>
      </c>
      <c r="E418" s="69">
        <v>392285.51</v>
      </c>
      <c r="F418" s="33">
        <v>1913</v>
      </c>
      <c r="G418" s="34">
        <v>3227</v>
      </c>
      <c r="H418" s="35" t="s">
        <v>30</v>
      </c>
      <c r="I418" s="71">
        <v>0</v>
      </c>
      <c r="J418" s="72">
        <v>0</v>
      </c>
      <c r="K418" s="38">
        <f t="shared" si="83"/>
        <v>0</v>
      </c>
      <c r="L418" s="38">
        <f t="shared" si="84"/>
        <v>0</v>
      </c>
      <c r="M418" s="38">
        <f t="shared" si="85"/>
        <v>0</v>
      </c>
      <c r="N418" s="38">
        <f t="shared" si="86"/>
        <v>0</v>
      </c>
      <c r="O418" s="38">
        <f t="shared" si="87"/>
        <v>0</v>
      </c>
      <c r="P418" s="38">
        <f t="shared" si="88"/>
        <v>0</v>
      </c>
      <c r="Q418" s="38">
        <f t="shared" si="89"/>
        <v>0</v>
      </c>
      <c r="R418" s="38">
        <f t="shared" si="90"/>
        <v>0</v>
      </c>
      <c r="S418" s="38">
        <f t="shared" si="91"/>
        <v>0</v>
      </c>
      <c r="T418" s="39">
        <f t="shared" si="92"/>
        <v>0</v>
      </c>
    </row>
    <row r="419" spans="2:20" ht="25.5" x14ac:dyDescent="0.2">
      <c r="B419" s="29">
        <v>376</v>
      </c>
      <c r="C419" s="30" t="s">
        <v>296</v>
      </c>
      <c r="D419" s="70">
        <v>500715.44</v>
      </c>
      <c r="E419" s="69">
        <v>523047.35</v>
      </c>
      <c r="F419" s="33">
        <v>1914</v>
      </c>
      <c r="G419" s="34">
        <v>3228</v>
      </c>
      <c r="H419" s="35" t="s">
        <v>30</v>
      </c>
      <c r="I419" s="71">
        <v>0</v>
      </c>
      <c r="J419" s="72">
        <v>0</v>
      </c>
      <c r="K419" s="38">
        <f t="shared" si="83"/>
        <v>0</v>
      </c>
      <c r="L419" s="38">
        <f t="shared" si="84"/>
        <v>0</v>
      </c>
      <c r="M419" s="38">
        <f t="shared" si="85"/>
        <v>0</v>
      </c>
      <c r="N419" s="38">
        <f t="shared" si="86"/>
        <v>0</v>
      </c>
      <c r="O419" s="38">
        <f t="shared" si="87"/>
        <v>0</v>
      </c>
      <c r="P419" s="38">
        <f t="shared" si="88"/>
        <v>0</v>
      </c>
      <c r="Q419" s="38">
        <f t="shared" si="89"/>
        <v>0</v>
      </c>
      <c r="R419" s="38">
        <f t="shared" si="90"/>
        <v>0</v>
      </c>
      <c r="S419" s="38">
        <f t="shared" si="91"/>
        <v>0</v>
      </c>
      <c r="T419" s="39">
        <f t="shared" si="92"/>
        <v>0</v>
      </c>
    </row>
    <row r="420" spans="2:20" ht="25.5" x14ac:dyDescent="0.2">
      <c r="B420" s="29">
        <v>377</v>
      </c>
      <c r="C420" s="30" t="s">
        <v>297</v>
      </c>
      <c r="D420" s="70">
        <v>500715.44</v>
      </c>
      <c r="E420" s="69">
        <v>523047.35</v>
      </c>
      <c r="F420" s="33">
        <v>0</v>
      </c>
      <c r="G420" s="34">
        <v>3229</v>
      </c>
      <c r="H420" s="35" t="s">
        <v>30</v>
      </c>
      <c r="I420" s="71">
        <v>0</v>
      </c>
      <c r="J420" s="72">
        <v>0</v>
      </c>
      <c r="K420" s="38">
        <f t="shared" si="83"/>
        <v>0</v>
      </c>
      <c r="L420" s="38">
        <f t="shared" si="84"/>
        <v>0</v>
      </c>
      <c r="M420" s="38">
        <f t="shared" si="85"/>
        <v>0</v>
      </c>
      <c r="N420" s="38">
        <f t="shared" si="86"/>
        <v>0</v>
      </c>
      <c r="O420" s="38">
        <f t="shared" si="87"/>
        <v>0</v>
      </c>
      <c r="P420" s="38">
        <f t="shared" si="88"/>
        <v>0</v>
      </c>
      <c r="Q420" s="38">
        <f t="shared" si="89"/>
        <v>0</v>
      </c>
      <c r="R420" s="38">
        <f t="shared" si="90"/>
        <v>0</v>
      </c>
      <c r="S420" s="38">
        <f t="shared" si="91"/>
        <v>0</v>
      </c>
      <c r="T420" s="39">
        <f t="shared" si="92"/>
        <v>0</v>
      </c>
    </row>
    <row r="421" spans="2:20" ht="144" x14ac:dyDescent="0.2">
      <c r="B421" s="29">
        <v>378</v>
      </c>
      <c r="C421" s="30" t="s">
        <v>298</v>
      </c>
      <c r="D421" s="70">
        <v>625.89</v>
      </c>
      <c r="E421" s="69">
        <v>653.79999999999995</v>
      </c>
      <c r="F421" s="33">
        <v>1918</v>
      </c>
      <c r="G421" s="34">
        <v>3232</v>
      </c>
      <c r="H421" s="44" t="s">
        <v>299</v>
      </c>
      <c r="I421" s="71">
        <v>0</v>
      </c>
      <c r="J421" s="72">
        <v>0</v>
      </c>
      <c r="K421" s="38">
        <f t="shared" si="83"/>
        <v>0</v>
      </c>
      <c r="L421" s="38">
        <f t="shared" si="84"/>
        <v>0</v>
      </c>
      <c r="M421" s="38">
        <f t="shared" si="85"/>
        <v>0</v>
      </c>
      <c r="N421" s="38">
        <f t="shared" si="86"/>
        <v>0</v>
      </c>
      <c r="O421" s="38">
        <f t="shared" si="87"/>
        <v>0</v>
      </c>
      <c r="P421" s="38">
        <f t="shared" si="88"/>
        <v>0</v>
      </c>
      <c r="Q421" s="38">
        <f t="shared" si="89"/>
        <v>0</v>
      </c>
      <c r="R421" s="38">
        <f t="shared" si="90"/>
        <v>0</v>
      </c>
      <c r="S421" s="38">
        <f t="shared" si="91"/>
        <v>0</v>
      </c>
      <c r="T421" s="39">
        <f t="shared" si="92"/>
        <v>0</v>
      </c>
    </row>
    <row r="422" spans="2:20" ht="144" x14ac:dyDescent="0.2">
      <c r="B422" s="29">
        <v>379</v>
      </c>
      <c r="C422" s="30" t="s">
        <v>300</v>
      </c>
      <c r="D422" s="70">
        <v>1251.79</v>
      </c>
      <c r="E422" s="69">
        <v>1307.6199999999999</v>
      </c>
      <c r="F422" s="33">
        <v>1919</v>
      </c>
      <c r="G422" s="34">
        <v>3233</v>
      </c>
      <c r="H422" s="44" t="s">
        <v>299</v>
      </c>
      <c r="I422" s="71">
        <v>0</v>
      </c>
      <c r="J422" s="72">
        <v>0</v>
      </c>
      <c r="K422" s="38">
        <f t="shared" si="83"/>
        <v>0</v>
      </c>
      <c r="L422" s="38">
        <f t="shared" si="84"/>
        <v>0</v>
      </c>
      <c r="M422" s="38">
        <f t="shared" si="85"/>
        <v>0</v>
      </c>
      <c r="N422" s="38">
        <f t="shared" si="86"/>
        <v>0</v>
      </c>
      <c r="O422" s="38">
        <f t="shared" si="87"/>
        <v>0</v>
      </c>
      <c r="P422" s="38">
        <f t="shared" si="88"/>
        <v>0</v>
      </c>
      <c r="Q422" s="38">
        <f t="shared" si="89"/>
        <v>0</v>
      </c>
      <c r="R422" s="38">
        <f t="shared" si="90"/>
        <v>0</v>
      </c>
      <c r="S422" s="38">
        <f t="shared" si="91"/>
        <v>0</v>
      </c>
      <c r="T422" s="39">
        <f t="shared" si="92"/>
        <v>0</v>
      </c>
    </row>
    <row r="423" spans="2:20" ht="144" x14ac:dyDescent="0.2">
      <c r="B423" s="29">
        <v>380</v>
      </c>
      <c r="C423" s="30" t="s">
        <v>301</v>
      </c>
      <c r="D423" s="70">
        <v>2503.58</v>
      </c>
      <c r="E423" s="69">
        <v>2615.2399999999998</v>
      </c>
      <c r="F423" s="33">
        <v>1920</v>
      </c>
      <c r="G423" s="34">
        <v>3234</v>
      </c>
      <c r="H423" s="44" t="s">
        <v>299</v>
      </c>
      <c r="I423" s="71">
        <v>0</v>
      </c>
      <c r="J423" s="72">
        <v>0</v>
      </c>
      <c r="K423" s="38">
        <f t="shared" si="83"/>
        <v>0</v>
      </c>
      <c r="L423" s="38">
        <f t="shared" si="84"/>
        <v>0</v>
      </c>
      <c r="M423" s="38">
        <f t="shared" si="85"/>
        <v>0</v>
      </c>
      <c r="N423" s="38">
        <f t="shared" si="86"/>
        <v>0</v>
      </c>
      <c r="O423" s="38">
        <f t="shared" si="87"/>
        <v>0</v>
      </c>
      <c r="P423" s="38">
        <f t="shared" si="88"/>
        <v>0</v>
      </c>
      <c r="Q423" s="38">
        <f t="shared" si="89"/>
        <v>0</v>
      </c>
      <c r="R423" s="38">
        <f t="shared" si="90"/>
        <v>0</v>
      </c>
      <c r="S423" s="38">
        <f t="shared" si="91"/>
        <v>0</v>
      </c>
      <c r="T423" s="39">
        <f t="shared" si="92"/>
        <v>0</v>
      </c>
    </row>
    <row r="424" spans="2:20" ht="144" x14ac:dyDescent="0.2">
      <c r="B424" s="29">
        <v>381</v>
      </c>
      <c r="C424" s="30" t="s">
        <v>302</v>
      </c>
      <c r="D424" s="70">
        <v>5007.1499999999996</v>
      </c>
      <c r="E424" s="69">
        <v>5230.47</v>
      </c>
      <c r="F424" s="33">
        <v>1921</v>
      </c>
      <c r="G424" s="34">
        <v>3235</v>
      </c>
      <c r="H424" s="44" t="s">
        <v>299</v>
      </c>
      <c r="I424" s="71">
        <v>0</v>
      </c>
      <c r="J424" s="72">
        <v>0</v>
      </c>
      <c r="K424" s="38">
        <f t="shared" si="83"/>
        <v>0</v>
      </c>
      <c r="L424" s="38">
        <f t="shared" si="84"/>
        <v>0</v>
      </c>
      <c r="M424" s="38">
        <f t="shared" si="85"/>
        <v>0</v>
      </c>
      <c r="N424" s="38">
        <f t="shared" si="86"/>
        <v>0</v>
      </c>
      <c r="O424" s="38">
        <f t="shared" si="87"/>
        <v>0</v>
      </c>
      <c r="P424" s="38">
        <f t="shared" si="88"/>
        <v>0</v>
      </c>
      <c r="Q424" s="38">
        <f t="shared" si="89"/>
        <v>0</v>
      </c>
      <c r="R424" s="38">
        <f t="shared" si="90"/>
        <v>0</v>
      </c>
      <c r="S424" s="38">
        <f t="shared" si="91"/>
        <v>0</v>
      </c>
      <c r="T424" s="39">
        <f t="shared" si="92"/>
        <v>0</v>
      </c>
    </row>
    <row r="425" spans="2:20" ht="144" x14ac:dyDescent="0.2">
      <c r="B425" s="29">
        <v>382</v>
      </c>
      <c r="C425" s="30" t="s">
        <v>303</v>
      </c>
      <c r="D425" s="70">
        <v>10014.299999999999</v>
      </c>
      <c r="E425" s="69">
        <v>10460.94</v>
      </c>
      <c r="F425" s="33">
        <v>1922</v>
      </c>
      <c r="G425" s="34">
        <v>3236</v>
      </c>
      <c r="H425" s="44" t="s">
        <v>299</v>
      </c>
      <c r="I425" s="71">
        <v>0</v>
      </c>
      <c r="J425" s="72">
        <v>0</v>
      </c>
      <c r="K425" s="38">
        <f t="shared" si="83"/>
        <v>0</v>
      </c>
      <c r="L425" s="38">
        <f t="shared" si="84"/>
        <v>0</v>
      </c>
      <c r="M425" s="38">
        <f t="shared" si="85"/>
        <v>0</v>
      </c>
      <c r="N425" s="38">
        <f t="shared" si="86"/>
        <v>0</v>
      </c>
      <c r="O425" s="38">
        <f t="shared" si="87"/>
        <v>0</v>
      </c>
      <c r="P425" s="38">
        <f t="shared" si="88"/>
        <v>0</v>
      </c>
      <c r="Q425" s="38">
        <f t="shared" si="89"/>
        <v>0</v>
      </c>
      <c r="R425" s="38">
        <f t="shared" si="90"/>
        <v>0</v>
      </c>
      <c r="S425" s="38">
        <f t="shared" si="91"/>
        <v>0</v>
      </c>
      <c r="T425" s="39">
        <f t="shared" si="92"/>
        <v>0</v>
      </c>
    </row>
    <row r="426" spans="2:20" ht="144" x14ac:dyDescent="0.2">
      <c r="B426" s="29">
        <v>383</v>
      </c>
      <c r="C426" s="30" t="s">
        <v>304</v>
      </c>
      <c r="D426" s="70">
        <v>15021.47</v>
      </c>
      <c r="E426" s="69">
        <v>15691.43</v>
      </c>
      <c r="F426" s="33">
        <v>1923</v>
      </c>
      <c r="G426" s="34">
        <v>3237</v>
      </c>
      <c r="H426" s="44" t="s">
        <v>299</v>
      </c>
      <c r="I426" s="71">
        <v>0</v>
      </c>
      <c r="J426" s="72">
        <v>0</v>
      </c>
      <c r="K426" s="38">
        <f t="shared" si="83"/>
        <v>0</v>
      </c>
      <c r="L426" s="38">
        <f t="shared" si="84"/>
        <v>0</v>
      </c>
      <c r="M426" s="38">
        <f t="shared" si="85"/>
        <v>0</v>
      </c>
      <c r="N426" s="38">
        <f t="shared" si="86"/>
        <v>0</v>
      </c>
      <c r="O426" s="38">
        <f t="shared" si="87"/>
        <v>0</v>
      </c>
      <c r="P426" s="38">
        <f t="shared" si="88"/>
        <v>0</v>
      </c>
      <c r="Q426" s="38">
        <f t="shared" si="89"/>
        <v>0</v>
      </c>
      <c r="R426" s="38">
        <f t="shared" si="90"/>
        <v>0</v>
      </c>
      <c r="S426" s="38">
        <f t="shared" si="91"/>
        <v>0</v>
      </c>
      <c r="T426" s="39">
        <f t="shared" si="92"/>
        <v>0</v>
      </c>
    </row>
    <row r="427" spans="2:20" ht="144" x14ac:dyDescent="0.2">
      <c r="B427" s="29">
        <v>384</v>
      </c>
      <c r="C427" s="30" t="s">
        <v>305</v>
      </c>
      <c r="D427" s="70">
        <v>25035.77</v>
      </c>
      <c r="E427" s="69">
        <v>26152.37</v>
      </c>
      <c r="F427" s="33">
        <v>1924</v>
      </c>
      <c r="G427" s="34">
        <v>3238</v>
      </c>
      <c r="H427" s="44" t="s">
        <v>299</v>
      </c>
      <c r="I427" s="71">
        <v>0</v>
      </c>
      <c r="J427" s="72">
        <v>0</v>
      </c>
      <c r="K427" s="38">
        <f t="shared" si="83"/>
        <v>0</v>
      </c>
      <c r="L427" s="38">
        <f t="shared" si="84"/>
        <v>0</v>
      </c>
      <c r="M427" s="38">
        <f t="shared" si="85"/>
        <v>0</v>
      </c>
      <c r="N427" s="38">
        <f t="shared" si="86"/>
        <v>0</v>
      </c>
      <c r="O427" s="38">
        <f t="shared" si="87"/>
        <v>0</v>
      </c>
      <c r="P427" s="38">
        <f t="shared" si="88"/>
        <v>0</v>
      </c>
      <c r="Q427" s="38">
        <f t="shared" si="89"/>
        <v>0</v>
      </c>
      <c r="R427" s="38">
        <f t="shared" si="90"/>
        <v>0</v>
      </c>
      <c r="S427" s="38">
        <f t="shared" si="91"/>
        <v>0</v>
      </c>
      <c r="T427" s="39">
        <f t="shared" si="92"/>
        <v>0</v>
      </c>
    </row>
    <row r="428" spans="2:20" ht="144" x14ac:dyDescent="0.2">
      <c r="B428" s="29">
        <v>385</v>
      </c>
      <c r="C428" s="30" t="s">
        <v>306</v>
      </c>
      <c r="D428" s="70">
        <v>37553.65</v>
      </c>
      <c r="E428" s="69">
        <v>39228.54</v>
      </c>
      <c r="F428" s="33">
        <v>1925</v>
      </c>
      <c r="G428" s="34">
        <v>3239</v>
      </c>
      <c r="H428" s="44" t="s">
        <v>299</v>
      </c>
      <c r="I428" s="71">
        <v>0</v>
      </c>
      <c r="J428" s="72">
        <v>0</v>
      </c>
      <c r="K428" s="38">
        <f t="shared" si="83"/>
        <v>0</v>
      </c>
      <c r="L428" s="38">
        <f t="shared" si="84"/>
        <v>0</v>
      </c>
      <c r="M428" s="38">
        <f t="shared" si="85"/>
        <v>0</v>
      </c>
      <c r="N428" s="38">
        <f t="shared" si="86"/>
        <v>0</v>
      </c>
      <c r="O428" s="38">
        <f t="shared" si="87"/>
        <v>0</v>
      </c>
      <c r="P428" s="38">
        <f t="shared" si="88"/>
        <v>0</v>
      </c>
      <c r="Q428" s="38">
        <f t="shared" si="89"/>
        <v>0</v>
      </c>
      <c r="R428" s="38">
        <f t="shared" si="90"/>
        <v>0</v>
      </c>
      <c r="S428" s="38">
        <f t="shared" si="91"/>
        <v>0</v>
      </c>
      <c r="T428" s="39">
        <f t="shared" si="92"/>
        <v>0</v>
      </c>
    </row>
    <row r="429" spans="2:20" ht="144" x14ac:dyDescent="0.2">
      <c r="B429" s="29">
        <v>386</v>
      </c>
      <c r="C429" s="30" t="s">
        <v>307</v>
      </c>
      <c r="D429" s="70">
        <v>50071.55</v>
      </c>
      <c r="E429" s="69">
        <v>52304.74</v>
      </c>
      <c r="F429" s="33">
        <v>1926</v>
      </c>
      <c r="G429" s="34">
        <v>3240</v>
      </c>
      <c r="H429" s="44" t="s">
        <v>299</v>
      </c>
      <c r="I429" s="71">
        <v>0</v>
      </c>
      <c r="J429" s="72">
        <v>0</v>
      </c>
      <c r="K429" s="38">
        <f t="shared" si="83"/>
        <v>0</v>
      </c>
      <c r="L429" s="38">
        <f t="shared" si="84"/>
        <v>0</v>
      </c>
      <c r="M429" s="38">
        <f t="shared" si="85"/>
        <v>0</v>
      </c>
      <c r="N429" s="38">
        <f t="shared" si="86"/>
        <v>0</v>
      </c>
      <c r="O429" s="38">
        <f t="shared" si="87"/>
        <v>0</v>
      </c>
      <c r="P429" s="38">
        <f t="shared" si="88"/>
        <v>0</v>
      </c>
      <c r="Q429" s="38">
        <f t="shared" si="89"/>
        <v>0</v>
      </c>
      <c r="R429" s="38">
        <f t="shared" si="90"/>
        <v>0</v>
      </c>
      <c r="S429" s="38">
        <f t="shared" si="91"/>
        <v>0</v>
      </c>
      <c r="T429" s="39">
        <f t="shared" si="92"/>
        <v>0</v>
      </c>
    </row>
    <row r="430" spans="2:20" ht="144" x14ac:dyDescent="0.2">
      <c r="B430" s="29">
        <v>387</v>
      </c>
      <c r="C430" s="30" t="s">
        <v>308</v>
      </c>
      <c r="D430" s="70">
        <v>62589.43</v>
      </c>
      <c r="E430" s="69">
        <v>65380.92</v>
      </c>
      <c r="F430" s="33">
        <v>1927</v>
      </c>
      <c r="G430" s="34">
        <v>3241</v>
      </c>
      <c r="H430" s="44" t="s">
        <v>299</v>
      </c>
      <c r="I430" s="71">
        <v>0</v>
      </c>
      <c r="J430" s="72">
        <v>0</v>
      </c>
      <c r="K430" s="38">
        <f t="shared" si="83"/>
        <v>0</v>
      </c>
      <c r="L430" s="38">
        <f t="shared" si="84"/>
        <v>0</v>
      </c>
      <c r="M430" s="38">
        <f t="shared" si="85"/>
        <v>0</v>
      </c>
      <c r="N430" s="38">
        <f t="shared" si="86"/>
        <v>0</v>
      </c>
      <c r="O430" s="38">
        <f t="shared" si="87"/>
        <v>0</v>
      </c>
      <c r="P430" s="38">
        <f t="shared" si="88"/>
        <v>0</v>
      </c>
      <c r="Q430" s="38">
        <f t="shared" si="89"/>
        <v>0</v>
      </c>
      <c r="R430" s="38">
        <f t="shared" si="90"/>
        <v>0</v>
      </c>
      <c r="S430" s="38">
        <f t="shared" si="91"/>
        <v>0</v>
      </c>
      <c r="T430" s="39">
        <f t="shared" si="92"/>
        <v>0</v>
      </c>
    </row>
    <row r="431" spans="2:20" ht="144" x14ac:dyDescent="0.2">
      <c r="B431" s="29">
        <v>388</v>
      </c>
      <c r="C431" s="30" t="s">
        <v>309</v>
      </c>
      <c r="D431" s="70">
        <v>100143.09</v>
      </c>
      <c r="E431" s="69">
        <v>104609.47</v>
      </c>
      <c r="F431" s="33">
        <v>1928</v>
      </c>
      <c r="G431" s="34">
        <v>3242</v>
      </c>
      <c r="H431" s="44" t="s">
        <v>299</v>
      </c>
      <c r="I431" s="71">
        <v>0</v>
      </c>
      <c r="J431" s="72">
        <v>0</v>
      </c>
      <c r="K431" s="38">
        <f t="shared" si="83"/>
        <v>0</v>
      </c>
      <c r="L431" s="38">
        <f t="shared" si="84"/>
        <v>0</v>
      </c>
      <c r="M431" s="38">
        <f t="shared" si="85"/>
        <v>0</v>
      </c>
      <c r="N431" s="38">
        <f t="shared" si="86"/>
        <v>0</v>
      </c>
      <c r="O431" s="38">
        <f t="shared" si="87"/>
        <v>0</v>
      </c>
      <c r="P431" s="38">
        <f t="shared" si="88"/>
        <v>0</v>
      </c>
      <c r="Q431" s="38">
        <f t="shared" si="89"/>
        <v>0</v>
      </c>
      <c r="R431" s="38">
        <f t="shared" si="90"/>
        <v>0</v>
      </c>
      <c r="S431" s="38">
        <f t="shared" si="91"/>
        <v>0</v>
      </c>
      <c r="T431" s="39">
        <f t="shared" si="92"/>
        <v>0</v>
      </c>
    </row>
    <row r="432" spans="2:20" ht="144" x14ac:dyDescent="0.2">
      <c r="B432" s="29">
        <v>389</v>
      </c>
      <c r="C432" s="30" t="s">
        <v>310</v>
      </c>
      <c r="D432" s="70">
        <v>150214.64000000001</v>
      </c>
      <c r="E432" s="69">
        <v>156914.21</v>
      </c>
      <c r="F432" s="33">
        <v>1929</v>
      </c>
      <c r="G432" s="34">
        <v>3243</v>
      </c>
      <c r="H432" s="44" t="s">
        <v>299</v>
      </c>
      <c r="I432" s="71">
        <v>0</v>
      </c>
      <c r="J432" s="72">
        <v>0</v>
      </c>
      <c r="K432" s="38">
        <f t="shared" si="83"/>
        <v>0</v>
      </c>
      <c r="L432" s="38">
        <f t="shared" si="84"/>
        <v>0</v>
      </c>
      <c r="M432" s="38">
        <f t="shared" si="85"/>
        <v>0</v>
      </c>
      <c r="N432" s="38">
        <f t="shared" si="86"/>
        <v>0</v>
      </c>
      <c r="O432" s="38">
        <f t="shared" si="87"/>
        <v>0</v>
      </c>
      <c r="P432" s="38">
        <f t="shared" si="88"/>
        <v>0</v>
      </c>
      <c r="Q432" s="38">
        <f t="shared" si="89"/>
        <v>0</v>
      </c>
      <c r="R432" s="38">
        <f t="shared" si="90"/>
        <v>0</v>
      </c>
      <c r="S432" s="38">
        <f t="shared" si="91"/>
        <v>0</v>
      </c>
      <c r="T432" s="39">
        <f t="shared" si="92"/>
        <v>0</v>
      </c>
    </row>
    <row r="433" spans="2:20" ht="144" x14ac:dyDescent="0.2">
      <c r="B433" s="29">
        <v>390</v>
      </c>
      <c r="C433" s="30" t="s">
        <v>311</v>
      </c>
      <c r="D433" s="70">
        <v>250357.73</v>
      </c>
      <c r="E433" s="69">
        <v>261523.68</v>
      </c>
      <c r="F433" s="33">
        <v>1930</v>
      </c>
      <c r="G433" s="34">
        <v>3244</v>
      </c>
      <c r="H433" s="44" t="s">
        <v>299</v>
      </c>
      <c r="I433" s="71">
        <v>0</v>
      </c>
      <c r="J433" s="72">
        <v>0</v>
      </c>
      <c r="K433" s="38">
        <f t="shared" si="83"/>
        <v>0</v>
      </c>
      <c r="L433" s="38">
        <f t="shared" si="84"/>
        <v>0</v>
      </c>
      <c r="M433" s="38">
        <f t="shared" si="85"/>
        <v>0</v>
      </c>
      <c r="N433" s="38">
        <f t="shared" si="86"/>
        <v>0</v>
      </c>
      <c r="O433" s="38">
        <f t="shared" si="87"/>
        <v>0</v>
      </c>
      <c r="P433" s="38">
        <f t="shared" si="88"/>
        <v>0</v>
      </c>
      <c r="Q433" s="38">
        <f t="shared" si="89"/>
        <v>0</v>
      </c>
      <c r="R433" s="38">
        <f t="shared" si="90"/>
        <v>0</v>
      </c>
      <c r="S433" s="38">
        <f t="shared" si="91"/>
        <v>0</v>
      </c>
      <c r="T433" s="39">
        <f t="shared" si="92"/>
        <v>0</v>
      </c>
    </row>
    <row r="434" spans="2:20" ht="144" x14ac:dyDescent="0.2">
      <c r="B434" s="29">
        <v>391</v>
      </c>
      <c r="C434" s="30" t="s">
        <v>312</v>
      </c>
      <c r="D434" s="70">
        <v>375536.58</v>
      </c>
      <c r="E434" s="69">
        <v>392285.51</v>
      </c>
      <c r="F434" s="33">
        <v>1931</v>
      </c>
      <c r="G434" s="34">
        <v>3245</v>
      </c>
      <c r="H434" s="44" t="s">
        <v>299</v>
      </c>
      <c r="I434" s="71">
        <v>0</v>
      </c>
      <c r="J434" s="72">
        <v>0</v>
      </c>
      <c r="K434" s="38">
        <f t="shared" si="83"/>
        <v>0</v>
      </c>
      <c r="L434" s="38">
        <f t="shared" si="84"/>
        <v>0</v>
      </c>
      <c r="M434" s="38">
        <f t="shared" si="85"/>
        <v>0</v>
      </c>
      <c r="N434" s="38">
        <f t="shared" si="86"/>
        <v>0</v>
      </c>
      <c r="O434" s="38">
        <f t="shared" si="87"/>
        <v>0</v>
      </c>
      <c r="P434" s="38">
        <f t="shared" si="88"/>
        <v>0</v>
      </c>
      <c r="Q434" s="38">
        <f t="shared" si="89"/>
        <v>0</v>
      </c>
      <c r="R434" s="38">
        <f t="shared" si="90"/>
        <v>0</v>
      </c>
      <c r="S434" s="38">
        <f t="shared" si="91"/>
        <v>0</v>
      </c>
      <c r="T434" s="39">
        <f t="shared" si="92"/>
        <v>0</v>
      </c>
    </row>
    <row r="435" spans="2:20" ht="144" x14ac:dyDescent="0.2">
      <c r="B435" s="29">
        <v>392</v>
      </c>
      <c r="C435" s="30" t="s">
        <v>313</v>
      </c>
      <c r="D435" s="70">
        <v>500715.44</v>
      </c>
      <c r="E435" s="69">
        <v>523047.35</v>
      </c>
      <c r="F435" s="33">
        <v>1932</v>
      </c>
      <c r="G435" s="34">
        <v>3246</v>
      </c>
      <c r="H435" s="44" t="s">
        <v>299</v>
      </c>
      <c r="I435" s="71">
        <v>0</v>
      </c>
      <c r="J435" s="72">
        <v>0</v>
      </c>
      <c r="K435" s="38">
        <f t="shared" si="83"/>
        <v>0</v>
      </c>
      <c r="L435" s="38">
        <f t="shared" si="84"/>
        <v>0</v>
      </c>
      <c r="M435" s="38">
        <f t="shared" si="85"/>
        <v>0</v>
      </c>
      <c r="N435" s="38">
        <f t="shared" si="86"/>
        <v>0</v>
      </c>
      <c r="O435" s="38">
        <f t="shared" si="87"/>
        <v>0</v>
      </c>
      <c r="P435" s="38">
        <f t="shared" si="88"/>
        <v>0</v>
      </c>
      <c r="Q435" s="38">
        <f t="shared" si="89"/>
        <v>0</v>
      </c>
      <c r="R435" s="38">
        <f t="shared" si="90"/>
        <v>0</v>
      </c>
      <c r="S435" s="38">
        <f t="shared" si="91"/>
        <v>0</v>
      </c>
      <c r="T435" s="39">
        <f t="shared" si="92"/>
        <v>0</v>
      </c>
    </row>
    <row r="436" spans="2:20" ht="144" x14ac:dyDescent="0.2">
      <c r="B436" s="29">
        <v>393</v>
      </c>
      <c r="C436" s="30" t="s">
        <v>314</v>
      </c>
      <c r="D436" s="70">
        <v>500715.44</v>
      </c>
      <c r="E436" s="69">
        <v>523047.35</v>
      </c>
      <c r="F436" s="33">
        <v>1933</v>
      </c>
      <c r="G436" s="34">
        <v>3247</v>
      </c>
      <c r="H436" s="44" t="s">
        <v>299</v>
      </c>
      <c r="I436" s="71">
        <v>0</v>
      </c>
      <c r="J436" s="72">
        <v>0</v>
      </c>
      <c r="K436" s="38">
        <f t="shared" si="83"/>
        <v>0</v>
      </c>
      <c r="L436" s="38">
        <f t="shared" si="84"/>
        <v>0</v>
      </c>
      <c r="M436" s="38">
        <f t="shared" si="85"/>
        <v>0</v>
      </c>
      <c r="N436" s="38">
        <f t="shared" si="86"/>
        <v>0</v>
      </c>
      <c r="O436" s="38">
        <f t="shared" si="87"/>
        <v>0</v>
      </c>
      <c r="P436" s="38">
        <f t="shared" si="88"/>
        <v>0</v>
      </c>
      <c r="Q436" s="38">
        <f t="shared" si="89"/>
        <v>0</v>
      </c>
      <c r="R436" s="38">
        <f t="shared" si="90"/>
        <v>0</v>
      </c>
      <c r="S436" s="38">
        <f t="shared" si="91"/>
        <v>0</v>
      </c>
      <c r="T436" s="39">
        <f t="shared" si="92"/>
        <v>0</v>
      </c>
    </row>
    <row r="437" spans="2:20" ht="25.5" x14ac:dyDescent="0.2">
      <c r="B437" s="29">
        <v>394</v>
      </c>
      <c r="C437" s="30" t="s">
        <v>603</v>
      </c>
      <c r="D437" s="70">
        <v>625.89</v>
      </c>
      <c r="E437" s="69">
        <v>653.79999999999995</v>
      </c>
      <c r="F437" s="33">
        <v>1934</v>
      </c>
      <c r="G437" s="34">
        <v>3248</v>
      </c>
      <c r="H437" s="35" t="s">
        <v>30</v>
      </c>
      <c r="I437" s="71">
        <v>0</v>
      </c>
      <c r="J437" s="72">
        <v>0</v>
      </c>
      <c r="K437" s="38">
        <f t="shared" si="83"/>
        <v>0</v>
      </c>
      <c r="L437" s="38">
        <f t="shared" si="84"/>
        <v>0</v>
      </c>
      <c r="M437" s="38">
        <f t="shared" si="85"/>
        <v>0</v>
      </c>
      <c r="N437" s="38">
        <f t="shared" si="86"/>
        <v>0</v>
      </c>
      <c r="O437" s="38">
        <f t="shared" si="87"/>
        <v>0</v>
      </c>
      <c r="P437" s="38">
        <f t="shared" si="88"/>
        <v>0</v>
      </c>
      <c r="Q437" s="38">
        <f t="shared" si="89"/>
        <v>0</v>
      </c>
      <c r="R437" s="38">
        <f t="shared" si="90"/>
        <v>0</v>
      </c>
      <c r="S437" s="38">
        <f t="shared" si="91"/>
        <v>0</v>
      </c>
      <c r="T437" s="39">
        <f t="shared" si="92"/>
        <v>0</v>
      </c>
    </row>
    <row r="438" spans="2:20" ht="38.25" x14ac:dyDescent="0.2">
      <c r="B438" s="29">
        <v>395</v>
      </c>
      <c r="C438" s="30" t="s">
        <v>604</v>
      </c>
      <c r="D438" s="70">
        <v>1251.79</v>
      </c>
      <c r="E438" s="69">
        <v>1307.6199999999999</v>
      </c>
      <c r="F438" s="33">
        <v>1935</v>
      </c>
      <c r="G438" s="34">
        <v>3249</v>
      </c>
      <c r="H438" s="35" t="s">
        <v>30</v>
      </c>
      <c r="I438" s="71">
        <v>0</v>
      </c>
      <c r="J438" s="72">
        <v>0</v>
      </c>
      <c r="K438" s="38">
        <f t="shared" si="83"/>
        <v>0</v>
      </c>
      <c r="L438" s="38">
        <f t="shared" si="84"/>
        <v>0</v>
      </c>
      <c r="M438" s="38">
        <f t="shared" si="85"/>
        <v>0</v>
      </c>
      <c r="N438" s="38">
        <f t="shared" si="86"/>
        <v>0</v>
      </c>
      <c r="O438" s="38">
        <f t="shared" si="87"/>
        <v>0</v>
      </c>
      <c r="P438" s="38">
        <f t="shared" si="88"/>
        <v>0</v>
      </c>
      <c r="Q438" s="38">
        <f t="shared" si="89"/>
        <v>0</v>
      </c>
      <c r="R438" s="38">
        <f t="shared" si="90"/>
        <v>0</v>
      </c>
      <c r="S438" s="38">
        <f t="shared" si="91"/>
        <v>0</v>
      </c>
      <c r="T438" s="39">
        <f t="shared" si="92"/>
        <v>0</v>
      </c>
    </row>
    <row r="439" spans="2:20" ht="38.25" x14ac:dyDescent="0.2">
      <c r="B439" s="29">
        <v>396</v>
      </c>
      <c r="C439" s="30" t="s">
        <v>605</v>
      </c>
      <c r="D439" s="70">
        <v>2503.58</v>
      </c>
      <c r="E439" s="69">
        <v>2615.2399999999998</v>
      </c>
      <c r="F439" s="33">
        <v>1936</v>
      </c>
      <c r="G439" s="34">
        <v>3250</v>
      </c>
      <c r="H439" s="35" t="s">
        <v>30</v>
      </c>
      <c r="I439" s="71">
        <v>0</v>
      </c>
      <c r="J439" s="72">
        <v>0</v>
      </c>
      <c r="K439" s="38">
        <f t="shared" si="83"/>
        <v>0</v>
      </c>
      <c r="L439" s="38">
        <f t="shared" si="84"/>
        <v>0</v>
      </c>
      <c r="M439" s="38">
        <f t="shared" si="85"/>
        <v>0</v>
      </c>
      <c r="N439" s="38">
        <f t="shared" si="86"/>
        <v>0</v>
      </c>
      <c r="O439" s="38">
        <f t="shared" si="87"/>
        <v>0</v>
      </c>
      <c r="P439" s="38">
        <f t="shared" si="88"/>
        <v>0</v>
      </c>
      <c r="Q439" s="38">
        <f t="shared" si="89"/>
        <v>0</v>
      </c>
      <c r="R439" s="38">
        <f t="shared" si="90"/>
        <v>0</v>
      </c>
      <c r="S439" s="38">
        <f t="shared" si="91"/>
        <v>0</v>
      </c>
      <c r="T439" s="39">
        <f t="shared" si="92"/>
        <v>0</v>
      </c>
    </row>
    <row r="440" spans="2:20" ht="38.25" x14ac:dyDescent="0.2">
      <c r="B440" s="29">
        <v>397</v>
      </c>
      <c r="C440" s="30" t="s">
        <v>606</v>
      </c>
      <c r="D440" s="70">
        <v>5007.1499999999996</v>
      </c>
      <c r="E440" s="69">
        <v>5230.47</v>
      </c>
      <c r="F440" s="33">
        <v>1937</v>
      </c>
      <c r="G440" s="34">
        <v>3251</v>
      </c>
      <c r="H440" s="35" t="s">
        <v>30</v>
      </c>
      <c r="I440" s="71">
        <v>0</v>
      </c>
      <c r="J440" s="72">
        <v>0</v>
      </c>
      <c r="K440" s="38">
        <f t="shared" si="83"/>
        <v>0</v>
      </c>
      <c r="L440" s="38">
        <f t="shared" si="84"/>
        <v>0</v>
      </c>
      <c r="M440" s="38">
        <f t="shared" si="85"/>
        <v>0</v>
      </c>
      <c r="N440" s="38">
        <f t="shared" si="86"/>
        <v>0</v>
      </c>
      <c r="O440" s="38">
        <f t="shared" si="87"/>
        <v>0</v>
      </c>
      <c r="P440" s="38">
        <f t="shared" si="88"/>
        <v>0</v>
      </c>
      <c r="Q440" s="38">
        <f t="shared" si="89"/>
        <v>0</v>
      </c>
      <c r="R440" s="38">
        <f t="shared" si="90"/>
        <v>0</v>
      </c>
      <c r="S440" s="38">
        <f t="shared" si="91"/>
        <v>0</v>
      </c>
      <c r="T440" s="39">
        <f t="shared" si="92"/>
        <v>0</v>
      </c>
    </row>
    <row r="441" spans="2:20" ht="38.25" x14ac:dyDescent="0.2">
      <c r="B441" s="29">
        <v>398</v>
      </c>
      <c r="C441" s="30" t="s">
        <v>607</v>
      </c>
      <c r="D441" s="70">
        <v>10014.299999999999</v>
      </c>
      <c r="E441" s="69">
        <v>10460.94</v>
      </c>
      <c r="F441" s="33">
        <v>1938</v>
      </c>
      <c r="G441" s="34">
        <v>3252</v>
      </c>
      <c r="H441" s="35" t="s">
        <v>30</v>
      </c>
      <c r="I441" s="71">
        <v>0</v>
      </c>
      <c r="J441" s="72">
        <v>0</v>
      </c>
      <c r="K441" s="38">
        <f t="shared" si="83"/>
        <v>0</v>
      </c>
      <c r="L441" s="38">
        <f t="shared" si="84"/>
        <v>0</v>
      </c>
      <c r="M441" s="38">
        <f t="shared" si="85"/>
        <v>0</v>
      </c>
      <c r="N441" s="38">
        <f t="shared" si="86"/>
        <v>0</v>
      </c>
      <c r="O441" s="38">
        <f t="shared" si="87"/>
        <v>0</v>
      </c>
      <c r="P441" s="38">
        <f t="shared" si="88"/>
        <v>0</v>
      </c>
      <c r="Q441" s="38">
        <f t="shared" si="89"/>
        <v>0</v>
      </c>
      <c r="R441" s="38">
        <f t="shared" si="90"/>
        <v>0</v>
      </c>
      <c r="S441" s="38">
        <f t="shared" si="91"/>
        <v>0</v>
      </c>
      <c r="T441" s="39">
        <f t="shared" si="92"/>
        <v>0</v>
      </c>
    </row>
    <row r="442" spans="2:20" ht="38.25" x14ac:dyDescent="0.2">
      <c r="B442" s="29">
        <v>399</v>
      </c>
      <c r="C442" s="30" t="s">
        <v>608</v>
      </c>
      <c r="D442" s="70">
        <v>15021.47</v>
      </c>
      <c r="E442" s="69">
        <v>15691.43</v>
      </c>
      <c r="F442" s="33">
        <v>1939</v>
      </c>
      <c r="G442" s="34">
        <v>3253</v>
      </c>
      <c r="H442" s="35" t="s">
        <v>30</v>
      </c>
      <c r="I442" s="71">
        <v>0</v>
      </c>
      <c r="J442" s="72">
        <v>0</v>
      </c>
      <c r="K442" s="38">
        <f t="shared" si="83"/>
        <v>0</v>
      </c>
      <c r="L442" s="38">
        <f t="shared" si="84"/>
        <v>0</v>
      </c>
      <c r="M442" s="38">
        <f t="shared" si="85"/>
        <v>0</v>
      </c>
      <c r="N442" s="38">
        <f t="shared" si="86"/>
        <v>0</v>
      </c>
      <c r="O442" s="38">
        <f t="shared" si="87"/>
        <v>0</v>
      </c>
      <c r="P442" s="38">
        <f t="shared" si="88"/>
        <v>0</v>
      </c>
      <c r="Q442" s="38">
        <f t="shared" si="89"/>
        <v>0</v>
      </c>
      <c r="R442" s="38">
        <f t="shared" si="90"/>
        <v>0</v>
      </c>
      <c r="S442" s="38">
        <f t="shared" si="91"/>
        <v>0</v>
      </c>
      <c r="T442" s="39">
        <f t="shared" si="92"/>
        <v>0</v>
      </c>
    </row>
    <row r="443" spans="2:20" ht="38.25" x14ac:dyDescent="0.2">
      <c r="B443" s="29">
        <v>400</v>
      </c>
      <c r="C443" s="30" t="s">
        <v>609</v>
      </c>
      <c r="D443" s="70">
        <v>25035.77</v>
      </c>
      <c r="E443" s="69">
        <v>26152.37</v>
      </c>
      <c r="F443" s="33">
        <v>1940</v>
      </c>
      <c r="G443" s="34">
        <v>3254</v>
      </c>
      <c r="H443" s="35" t="s">
        <v>30</v>
      </c>
      <c r="I443" s="71">
        <v>0</v>
      </c>
      <c r="J443" s="72">
        <v>0</v>
      </c>
      <c r="K443" s="38">
        <f t="shared" si="83"/>
        <v>0</v>
      </c>
      <c r="L443" s="38">
        <f t="shared" si="84"/>
        <v>0</v>
      </c>
      <c r="M443" s="38">
        <f t="shared" si="85"/>
        <v>0</v>
      </c>
      <c r="N443" s="38">
        <f t="shared" si="86"/>
        <v>0</v>
      </c>
      <c r="O443" s="38">
        <f t="shared" si="87"/>
        <v>0</v>
      </c>
      <c r="P443" s="38">
        <f t="shared" si="88"/>
        <v>0</v>
      </c>
      <c r="Q443" s="38">
        <f t="shared" si="89"/>
        <v>0</v>
      </c>
      <c r="R443" s="38">
        <f t="shared" si="90"/>
        <v>0</v>
      </c>
      <c r="S443" s="38">
        <f t="shared" si="91"/>
        <v>0</v>
      </c>
      <c r="T443" s="39">
        <f t="shared" si="92"/>
        <v>0</v>
      </c>
    </row>
    <row r="444" spans="2:20" ht="38.25" x14ac:dyDescent="0.2">
      <c r="B444" s="29">
        <v>401</v>
      </c>
      <c r="C444" s="30" t="s">
        <v>610</v>
      </c>
      <c r="D444" s="70">
        <v>37553.65</v>
      </c>
      <c r="E444" s="69">
        <v>39228.54</v>
      </c>
      <c r="F444" s="33">
        <v>1941</v>
      </c>
      <c r="G444" s="34">
        <v>3255</v>
      </c>
      <c r="H444" s="35" t="s">
        <v>30</v>
      </c>
      <c r="I444" s="71">
        <v>0</v>
      </c>
      <c r="J444" s="72">
        <v>0</v>
      </c>
      <c r="K444" s="38">
        <f t="shared" si="83"/>
        <v>0</v>
      </c>
      <c r="L444" s="38">
        <f t="shared" si="84"/>
        <v>0</v>
      </c>
      <c r="M444" s="38">
        <f t="shared" si="85"/>
        <v>0</v>
      </c>
      <c r="N444" s="38">
        <f t="shared" si="86"/>
        <v>0</v>
      </c>
      <c r="O444" s="38">
        <f t="shared" si="87"/>
        <v>0</v>
      </c>
      <c r="P444" s="38">
        <f t="shared" si="88"/>
        <v>0</v>
      </c>
      <c r="Q444" s="38">
        <f t="shared" si="89"/>
        <v>0</v>
      </c>
      <c r="R444" s="38">
        <f t="shared" si="90"/>
        <v>0</v>
      </c>
      <c r="S444" s="38">
        <f t="shared" si="91"/>
        <v>0</v>
      </c>
      <c r="T444" s="39">
        <f t="shared" si="92"/>
        <v>0</v>
      </c>
    </row>
    <row r="445" spans="2:20" ht="38.25" x14ac:dyDescent="0.2">
      <c r="B445" s="29">
        <v>402</v>
      </c>
      <c r="C445" s="30" t="s">
        <v>611</v>
      </c>
      <c r="D445" s="70">
        <v>50071.55</v>
      </c>
      <c r="E445" s="69">
        <v>52304.74</v>
      </c>
      <c r="F445" s="33">
        <v>1942</v>
      </c>
      <c r="G445" s="34">
        <v>3256</v>
      </c>
      <c r="H445" s="35" t="s">
        <v>30</v>
      </c>
      <c r="I445" s="71">
        <v>0</v>
      </c>
      <c r="J445" s="72">
        <v>0</v>
      </c>
      <c r="K445" s="38">
        <f t="shared" si="83"/>
        <v>0</v>
      </c>
      <c r="L445" s="38">
        <f t="shared" si="84"/>
        <v>0</v>
      </c>
      <c r="M445" s="38">
        <f t="shared" si="85"/>
        <v>0</v>
      </c>
      <c r="N445" s="38">
        <f t="shared" si="86"/>
        <v>0</v>
      </c>
      <c r="O445" s="38">
        <f t="shared" si="87"/>
        <v>0</v>
      </c>
      <c r="P445" s="38">
        <f t="shared" si="88"/>
        <v>0</v>
      </c>
      <c r="Q445" s="38">
        <f t="shared" si="89"/>
        <v>0</v>
      </c>
      <c r="R445" s="38">
        <f t="shared" si="90"/>
        <v>0</v>
      </c>
      <c r="S445" s="38">
        <f t="shared" si="91"/>
        <v>0</v>
      </c>
      <c r="T445" s="39">
        <f t="shared" si="92"/>
        <v>0</v>
      </c>
    </row>
    <row r="446" spans="2:20" ht="38.25" x14ac:dyDescent="0.2">
      <c r="B446" s="29">
        <v>403</v>
      </c>
      <c r="C446" s="30" t="s">
        <v>612</v>
      </c>
      <c r="D446" s="70">
        <v>62589.43</v>
      </c>
      <c r="E446" s="69">
        <v>65380.92</v>
      </c>
      <c r="F446" s="33">
        <v>1943</v>
      </c>
      <c r="G446" s="34">
        <v>3257</v>
      </c>
      <c r="H446" s="35" t="s">
        <v>30</v>
      </c>
      <c r="I446" s="71">
        <v>0</v>
      </c>
      <c r="J446" s="72">
        <v>0</v>
      </c>
      <c r="K446" s="38">
        <f t="shared" si="83"/>
        <v>0</v>
      </c>
      <c r="L446" s="38">
        <f t="shared" si="84"/>
        <v>0</v>
      </c>
      <c r="M446" s="38">
        <f t="shared" si="85"/>
        <v>0</v>
      </c>
      <c r="N446" s="38">
        <f t="shared" si="86"/>
        <v>0</v>
      </c>
      <c r="O446" s="38">
        <f t="shared" si="87"/>
        <v>0</v>
      </c>
      <c r="P446" s="38">
        <f t="shared" si="88"/>
        <v>0</v>
      </c>
      <c r="Q446" s="38">
        <f t="shared" si="89"/>
        <v>0</v>
      </c>
      <c r="R446" s="38">
        <f t="shared" si="90"/>
        <v>0</v>
      </c>
      <c r="S446" s="38">
        <f t="shared" si="91"/>
        <v>0</v>
      </c>
      <c r="T446" s="39">
        <f t="shared" si="92"/>
        <v>0</v>
      </c>
    </row>
    <row r="447" spans="2:20" ht="38.25" x14ac:dyDescent="0.2">
      <c r="B447" s="29">
        <v>404</v>
      </c>
      <c r="C447" s="30" t="s">
        <v>613</v>
      </c>
      <c r="D447" s="70">
        <v>100143.09</v>
      </c>
      <c r="E447" s="69">
        <v>104609.47</v>
      </c>
      <c r="F447" s="33">
        <v>1944</v>
      </c>
      <c r="G447" s="34">
        <v>3258</v>
      </c>
      <c r="H447" s="35" t="s">
        <v>30</v>
      </c>
      <c r="I447" s="71">
        <v>0</v>
      </c>
      <c r="J447" s="72">
        <v>0</v>
      </c>
      <c r="K447" s="38">
        <f t="shared" si="83"/>
        <v>0</v>
      </c>
      <c r="L447" s="38">
        <f t="shared" si="84"/>
        <v>0</v>
      </c>
      <c r="M447" s="38">
        <f t="shared" si="85"/>
        <v>0</v>
      </c>
      <c r="N447" s="38">
        <f t="shared" si="86"/>
        <v>0</v>
      </c>
      <c r="O447" s="38">
        <f t="shared" si="87"/>
        <v>0</v>
      </c>
      <c r="P447" s="38">
        <f t="shared" si="88"/>
        <v>0</v>
      </c>
      <c r="Q447" s="38">
        <f t="shared" si="89"/>
        <v>0</v>
      </c>
      <c r="R447" s="38">
        <f t="shared" si="90"/>
        <v>0</v>
      </c>
      <c r="S447" s="38">
        <f t="shared" si="91"/>
        <v>0</v>
      </c>
      <c r="T447" s="39">
        <f t="shared" si="92"/>
        <v>0</v>
      </c>
    </row>
    <row r="448" spans="2:20" ht="38.25" x14ac:dyDescent="0.2">
      <c r="B448" s="29">
        <v>405</v>
      </c>
      <c r="C448" s="30" t="s">
        <v>614</v>
      </c>
      <c r="D448" s="70">
        <v>150214.64000000001</v>
      </c>
      <c r="E448" s="69">
        <v>156914.21</v>
      </c>
      <c r="F448" s="33">
        <v>1945</v>
      </c>
      <c r="G448" s="34">
        <v>3260</v>
      </c>
      <c r="H448" s="35" t="s">
        <v>30</v>
      </c>
      <c r="I448" s="71">
        <v>0</v>
      </c>
      <c r="J448" s="72">
        <v>0</v>
      </c>
      <c r="K448" s="38">
        <f t="shared" si="83"/>
        <v>0</v>
      </c>
      <c r="L448" s="38">
        <f t="shared" si="84"/>
        <v>0</v>
      </c>
      <c r="M448" s="38">
        <f t="shared" si="85"/>
        <v>0</v>
      </c>
      <c r="N448" s="38">
        <f t="shared" si="86"/>
        <v>0</v>
      </c>
      <c r="O448" s="38">
        <f t="shared" si="87"/>
        <v>0</v>
      </c>
      <c r="P448" s="38">
        <f t="shared" si="88"/>
        <v>0</v>
      </c>
      <c r="Q448" s="38">
        <f t="shared" si="89"/>
        <v>0</v>
      </c>
      <c r="R448" s="38">
        <f t="shared" si="90"/>
        <v>0</v>
      </c>
      <c r="S448" s="38">
        <f t="shared" si="91"/>
        <v>0</v>
      </c>
      <c r="T448" s="39">
        <f t="shared" si="92"/>
        <v>0</v>
      </c>
    </row>
    <row r="449" spans="2:20" ht="38.25" x14ac:dyDescent="0.2">
      <c r="B449" s="29">
        <v>406</v>
      </c>
      <c r="C449" s="30" t="s">
        <v>615</v>
      </c>
      <c r="D449" s="70">
        <v>250357.73</v>
      </c>
      <c r="E449" s="69">
        <v>261523.68</v>
      </c>
      <c r="F449" s="33">
        <v>1947</v>
      </c>
      <c r="G449" s="34">
        <v>3262</v>
      </c>
      <c r="H449" s="35" t="s">
        <v>30</v>
      </c>
      <c r="I449" s="71">
        <v>0</v>
      </c>
      <c r="J449" s="72">
        <v>0</v>
      </c>
      <c r="K449" s="38">
        <f t="shared" si="83"/>
        <v>0</v>
      </c>
      <c r="L449" s="38">
        <f t="shared" si="84"/>
        <v>0</v>
      </c>
      <c r="M449" s="38">
        <f t="shared" si="85"/>
        <v>0</v>
      </c>
      <c r="N449" s="38">
        <f t="shared" si="86"/>
        <v>0</v>
      </c>
      <c r="O449" s="38">
        <f t="shared" si="87"/>
        <v>0</v>
      </c>
      <c r="P449" s="38">
        <f t="shared" si="88"/>
        <v>0</v>
      </c>
      <c r="Q449" s="38">
        <f t="shared" si="89"/>
        <v>0</v>
      </c>
      <c r="R449" s="38">
        <f t="shared" si="90"/>
        <v>0</v>
      </c>
      <c r="S449" s="38">
        <f t="shared" si="91"/>
        <v>0</v>
      </c>
      <c r="T449" s="39">
        <f t="shared" si="92"/>
        <v>0</v>
      </c>
    </row>
    <row r="450" spans="2:20" ht="38.25" x14ac:dyDescent="0.2">
      <c r="B450" s="29">
        <v>407</v>
      </c>
      <c r="C450" s="30" t="s">
        <v>616</v>
      </c>
      <c r="D450" s="70">
        <v>375536.58</v>
      </c>
      <c r="E450" s="69">
        <v>392285.51</v>
      </c>
      <c r="F450" s="33">
        <v>1949</v>
      </c>
      <c r="G450" s="34">
        <v>3264</v>
      </c>
      <c r="H450" s="35" t="s">
        <v>30</v>
      </c>
      <c r="I450" s="71">
        <v>0</v>
      </c>
      <c r="J450" s="72">
        <v>0</v>
      </c>
      <c r="K450" s="38">
        <f t="shared" si="83"/>
        <v>0</v>
      </c>
      <c r="L450" s="38">
        <f t="shared" si="84"/>
        <v>0</v>
      </c>
      <c r="M450" s="38">
        <f t="shared" si="85"/>
        <v>0</v>
      </c>
      <c r="N450" s="38">
        <f t="shared" si="86"/>
        <v>0</v>
      </c>
      <c r="O450" s="38">
        <f t="shared" si="87"/>
        <v>0</v>
      </c>
      <c r="P450" s="38">
        <f t="shared" si="88"/>
        <v>0</v>
      </c>
      <c r="Q450" s="38">
        <f t="shared" si="89"/>
        <v>0</v>
      </c>
      <c r="R450" s="38">
        <f t="shared" si="90"/>
        <v>0</v>
      </c>
      <c r="S450" s="38">
        <f t="shared" si="91"/>
        <v>0</v>
      </c>
      <c r="T450" s="39">
        <f t="shared" si="92"/>
        <v>0</v>
      </c>
    </row>
    <row r="451" spans="2:20" ht="38.25" x14ac:dyDescent="0.2">
      <c r="B451" s="29">
        <v>408</v>
      </c>
      <c r="C451" s="30" t="s">
        <v>617</v>
      </c>
      <c r="D451" s="70">
        <v>500715.44</v>
      </c>
      <c r="E451" s="69">
        <v>523047.35</v>
      </c>
      <c r="F451" s="33">
        <v>1950</v>
      </c>
      <c r="G451" s="34">
        <v>3265</v>
      </c>
      <c r="H451" s="35" t="s">
        <v>30</v>
      </c>
      <c r="I451" s="71">
        <v>0</v>
      </c>
      <c r="J451" s="72">
        <v>0</v>
      </c>
      <c r="K451" s="38">
        <f t="shared" si="83"/>
        <v>0</v>
      </c>
      <c r="L451" s="38">
        <f t="shared" si="84"/>
        <v>0</v>
      </c>
      <c r="M451" s="38">
        <f t="shared" si="85"/>
        <v>0</v>
      </c>
      <c r="N451" s="38">
        <f t="shared" si="86"/>
        <v>0</v>
      </c>
      <c r="O451" s="38">
        <f t="shared" si="87"/>
        <v>0</v>
      </c>
      <c r="P451" s="38">
        <f t="shared" si="88"/>
        <v>0</v>
      </c>
      <c r="Q451" s="38">
        <f t="shared" si="89"/>
        <v>0</v>
      </c>
      <c r="R451" s="38">
        <f t="shared" si="90"/>
        <v>0</v>
      </c>
      <c r="S451" s="38">
        <f t="shared" si="91"/>
        <v>0</v>
      </c>
      <c r="T451" s="39">
        <f t="shared" si="92"/>
        <v>0</v>
      </c>
    </row>
    <row r="452" spans="2:20" ht="38.25" x14ac:dyDescent="0.2">
      <c r="B452" s="29">
        <v>409</v>
      </c>
      <c r="C452" s="30" t="s">
        <v>618</v>
      </c>
      <c r="D452" s="70">
        <v>500715.44</v>
      </c>
      <c r="E452" s="69">
        <v>523047.35</v>
      </c>
      <c r="F452" s="33">
        <v>0</v>
      </c>
      <c r="G452" s="34">
        <v>3266</v>
      </c>
      <c r="H452" s="35" t="s">
        <v>30</v>
      </c>
      <c r="I452" s="71">
        <v>0</v>
      </c>
      <c r="J452" s="72">
        <v>0</v>
      </c>
      <c r="K452" s="38">
        <f t="shared" si="83"/>
        <v>0</v>
      </c>
      <c r="L452" s="38">
        <f t="shared" si="84"/>
        <v>0</v>
      </c>
      <c r="M452" s="38">
        <f t="shared" si="85"/>
        <v>0</v>
      </c>
      <c r="N452" s="38">
        <f t="shared" si="86"/>
        <v>0</v>
      </c>
      <c r="O452" s="38">
        <f t="shared" si="87"/>
        <v>0</v>
      </c>
      <c r="P452" s="38">
        <f t="shared" si="88"/>
        <v>0</v>
      </c>
      <c r="Q452" s="38">
        <f t="shared" si="89"/>
        <v>0</v>
      </c>
      <c r="R452" s="38">
        <f t="shared" si="90"/>
        <v>0</v>
      </c>
      <c r="S452" s="38">
        <f t="shared" si="91"/>
        <v>0</v>
      </c>
      <c r="T452" s="39">
        <f t="shared" si="92"/>
        <v>0</v>
      </c>
    </row>
    <row r="453" spans="2:20" ht="28.5" x14ac:dyDescent="0.2">
      <c r="B453" s="29">
        <v>410</v>
      </c>
      <c r="C453" s="30" t="s">
        <v>619</v>
      </c>
      <c r="D453" s="70" t="s">
        <v>67</v>
      </c>
      <c r="E453" s="69" t="s">
        <v>67</v>
      </c>
      <c r="F453" s="33">
        <v>1954</v>
      </c>
      <c r="G453" s="34">
        <v>3269</v>
      </c>
      <c r="H453" s="35" t="s">
        <v>30</v>
      </c>
      <c r="I453" s="71">
        <v>0</v>
      </c>
      <c r="J453" s="72">
        <v>0</v>
      </c>
      <c r="K453" s="38">
        <f t="shared" si="83"/>
        <v>0</v>
      </c>
      <c r="L453" s="38">
        <f t="shared" si="84"/>
        <v>0</v>
      </c>
      <c r="M453" s="38">
        <f t="shared" si="85"/>
        <v>0</v>
      </c>
      <c r="N453" s="38">
        <f t="shared" si="86"/>
        <v>0</v>
      </c>
      <c r="O453" s="38">
        <f t="shared" si="87"/>
        <v>0</v>
      </c>
      <c r="P453" s="38">
        <f t="shared" si="88"/>
        <v>0</v>
      </c>
      <c r="Q453" s="38">
        <f t="shared" si="89"/>
        <v>0</v>
      </c>
      <c r="R453" s="38">
        <f t="shared" si="90"/>
        <v>0</v>
      </c>
      <c r="S453" s="38">
        <f t="shared" si="91"/>
        <v>0</v>
      </c>
      <c r="T453" s="39">
        <f t="shared" si="92"/>
        <v>0</v>
      </c>
    </row>
    <row r="454" spans="2:20" ht="144" x14ac:dyDescent="0.2">
      <c r="B454" s="29">
        <v>411</v>
      </c>
      <c r="C454" s="30" t="s">
        <v>620</v>
      </c>
      <c r="D454" s="70">
        <v>625.89</v>
      </c>
      <c r="E454" s="69">
        <v>653.79999999999995</v>
      </c>
      <c r="F454" s="33">
        <v>1955</v>
      </c>
      <c r="G454" s="34">
        <v>3270</v>
      </c>
      <c r="H454" s="44" t="s">
        <v>621</v>
      </c>
      <c r="I454" s="71">
        <v>0</v>
      </c>
      <c r="J454" s="72">
        <v>0</v>
      </c>
      <c r="K454" s="38">
        <f t="shared" si="83"/>
        <v>0</v>
      </c>
      <c r="L454" s="38">
        <f t="shared" si="84"/>
        <v>0</v>
      </c>
      <c r="M454" s="38">
        <f t="shared" si="85"/>
        <v>0</v>
      </c>
      <c r="N454" s="38">
        <f t="shared" si="86"/>
        <v>0</v>
      </c>
      <c r="O454" s="38">
        <f t="shared" si="87"/>
        <v>0</v>
      </c>
      <c r="P454" s="38">
        <f t="shared" si="88"/>
        <v>0</v>
      </c>
      <c r="Q454" s="38">
        <f t="shared" si="89"/>
        <v>0</v>
      </c>
      <c r="R454" s="38">
        <f t="shared" si="90"/>
        <v>0</v>
      </c>
      <c r="S454" s="38">
        <f t="shared" si="91"/>
        <v>0</v>
      </c>
      <c r="T454" s="39">
        <f t="shared" si="92"/>
        <v>0</v>
      </c>
    </row>
    <row r="455" spans="2:20" ht="144" x14ac:dyDescent="0.2">
      <c r="B455" s="29">
        <v>412</v>
      </c>
      <c r="C455" s="30" t="s">
        <v>622</v>
      </c>
      <c r="D455" s="70">
        <v>1251.79</v>
      </c>
      <c r="E455" s="69">
        <v>1307.6199999999999</v>
      </c>
      <c r="F455" s="33">
        <v>1956</v>
      </c>
      <c r="G455" s="34">
        <v>3271</v>
      </c>
      <c r="H455" s="44" t="s">
        <v>621</v>
      </c>
      <c r="I455" s="71">
        <v>0</v>
      </c>
      <c r="J455" s="72">
        <v>0</v>
      </c>
      <c r="K455" s="38">
        <f t="shared" si="83"/>
        <v>0</v>
      </c>
      <c r="L455" s="38">
        <f t="shared" si="84"/>
        <v>0</v>
      </c>
      <c r="M455" s="38">
        <f t="shared" si="85"/>
        <v>0</v>
      </c>
      <c r="N455" s="38">
        <f t="shared" si="86"/>
        <v>0</v>
      </c>
      <c r="O455" s="38">
        <f t="shared" si="87"/>
        <v>0</v>
      </c>
      <c r="P455" s="38">
        <f t="shared" si="88"/>
        <v>0</v>
      </c>
      <c r="Q455" s="38">
        <f t="shared" si="89"/>
        <v>0</v>
      </c>
      <c r="R455" s="38">
        <f t="shared" si="90"/>
        <v>0</v>
      </c>
      <c r="S455" s="38">
        <f t="shared" si="91"/>
        <v>0</v>
      </c>
      <c r="T455" s="39">
        <f t="shared" si="92"/>
        <v>0</v>
      </c>
    </row>
    <row r="456" spans="2:20" ht="144" x14ac:dyDescent="0.2">
      <c r="B456" s="29">
        <v>413</v>
      </c>
      <c r="C456" s="30" t="s">
        <v>623</v>
      </c>
      <c r="D456" s="70">
        <v>2503.58</v>
      </c>
      <c r="E456" s="69">
        <v>2615.2399999999998</v>
      </c>
      <c r="F456" s="33">
        <v>1957</v>
      </c>
      <c r="G456" s="34">
        <v>3272</v>
      </c>
      <c r="H456" s="44" t="s">
        <v>621</v>
      </c>
      <c r="I456" s="71">
        <v>0</v>
      </c>
      <c r="J456" s="72">
        <v>0</v>
      </c>
      <c r="K456" s="38">
        <f t="shared" si="83"/>
        <v>0</v>
      </c>
      <c r="L456" s="38">
        <f t="shared" si="84"/>
        <v>0</v>
      </c>
      <c r="M456" s="38">
        <f t="shared" si="85"/>
        <v>0</v>
      </c>
      <c r="N456" s="38">
        <f t="shared" si="86"/>
        <v>0</v>
      </c>
      <c r="O456" s="38">
        <f t="shared" si="87"/>
        <v>0</v>
      </c>
      <c r="P456" s="38">
        <f t="shared" si="88"/>
        <v>0</v>
      </c>
      <c r="Q456" s="38">
        <f t="shared" si="89"/>
        <v>0</v>
      </c>
      <c r="R456" s="38">
        <f t="shared" si="90"/>
        <v>0</v>
      </c>
      <c r="S456" s="38">
        <f t="shared" si="91"/>
        <v>0</v>
      </c>
      <c r="T456" s="39">
        <f t="shared" si="92"/>
        <v>0</v>
      </c>
    </row>
    <row r="457" spans="2:20" ht="144" x14ac:dyDescent="0.2">
      <c r="B457" s="29">
        <v>414</v>
      </c>
      <c r="C457" s="30" t="s">
        <v>624</v>
      </c>
      <c r="D457" s="70">
        <v>5007.1499999999996</v>
      </c>
      <c r="E457" s="69">
        <v>5230.47</v>
      </c>
      <c r="F457" s="33">
        <v>1958</v>
      </c>
      <c r="G457" s="34">
        <v>3273</v>
      </c>
      <c r="H457" s="44" t="s">
        <v>621</v>
      </c>
      <c r="I457" s="71">
        <v>0</v>
      </c>
      <c r="J457" s="72">
        <v>0</v>
      </c>
      <c r="K457" s="38">
        <f t="shared" si="83"/>
        <v>0</v>
      </c>
      <c r="L457" s="38">
        <f t="shared" si="84"/>
        <v>0</v>
      </c>
      <c r="M457" s="38">
        <f t="shared" si="85"/>
        <v>0</v>
      </c>
      <c r="N457" s="38">
        <f t="shared" si="86"/>
        <v>0</v>
      </c>
      <c r="O457" s="38">
        <f t="shared" si="87"/>
        <v>0</v>
      </c>
      <c r="P457" s="38">
        <f t="shared" si="88"/>
        <v>0</v>
      </c>
      <c r="Q457" s="38">
        <f t="shared" si="89"/>
        <v>0</v>
      </c>
      <c r="R457" s="38">
        <f t="shared" si="90"/>
        <v>0</v>
      </c>
      <c r="S457" s="38">
        <f t="shared" si="91"/>
        <v>0</v>
      </c>
      <c r="T457" s="39">
        <f t="shared" si="92"/>
        <v>0</v>
      </c>
    </row>
    <row r="458" spans="2:20" ht="144" x14ac:dyDescent="0.2">
      <c r="B458" s="29">
        <v>415</v>
      </c>
      <c r="C458" s="30" t="s">
        <v>625</v>
      </c>
      <c r="D458" s="70">
        <v>10014.299999999999</v>
      </c>
      <c r="E458" s="69">
        <v>10460.94</v>
      </c>
      <c r="F458" s="33">
        <v>1959</v>
      </c>
      <c r="G458" s="34">
        <v>3274</v>
      </c>
      <c r="H458" s="44" t="s">
        <v>621</v>
      </c>
      <c r="I458" s="71">
        <v>0</v>
      </c>
      <c r="J458" s="72">
        <v>0</v>
      </c>
      <c r="K458" s="38">
        <f t="shared" si="83"/>
        <v>0</v>
      </c>
      <c r="L458" s="38">
        <f t="shared" si="84"/>
        <v>0</v>
      </c>
      <c r="M458" s="38">
        <f t="shared" si="85"/>
        <v>0</v>
      </c>
      <c r="N458" s="38">
        <f t="shared" si="86"/>
        <v>0</v>
      </c>
      <c r="O458" s="38">
        <f t="shared" si="87"/>
        <v>0</v>
      </c>
      <c r="P458" s="38">
        <f t="shared" si="88"/>
        <v>0</v>
      </c>
      <c r="Q458" s="38">
        <f t="shared" si="89"/>
        <v>0</v>
      </c>
      <c r="R458" s="38">
        <f t="shared" si="90"/>
        <v>0</v>
      </c>
      <c r="S458" s="38">
        <f t="shared" si="91"/>
        <v>0</v>
      </c>
      <c r="T458" s="39">
        <f t="shared" si="92"/>
        <v>0</v>
      </c>
    </row>
    <row r="459" spans="2:20" ht="144" x14ac:dyDescent="0.2">
      <c r="B459" s="29">
        <v>416</v>
      </c>
      <c r="C459" s="30" t="s">
        <v>626</v>
      </c>
      <c r="D459" s="70">
        <v>15021.47</v>
      </c>
      <c r="E459" s="69">
        <v>15691.43</v>
      </c>
      <c r="F459" s="33">
        <v>1960</v>
      </c>
      <c r="G459" s="34">
        <v>3275</v>
      </c>
      <c r="H459" s="44" t="s">
        <v>621</v>
      </c>
      <c r="I459" s="71">
        <v>0</v>
      </c>
      <c r="J459" s="72">
        <v>0</v>
      </c>
      <c r="K459" s="38">
        <f t="shared" si="83"/>
        <v>0</v>
      </c>
      <c r="L459" s="38">
        <f t="shared" si="84"/>
        <v>0</v>
      </c>
      <c r="M459" s="38">
        <f t="shared" si="85"/>
        <v>0</v>
      </c>
      <c r="N459" s="38">
        <f t="shared" si="86"/>
        <v>0</v>
      </c>
      <c r="O459" s="38">
        <f t="shared" si="87"/>
        <v>0</v>
      </c>
      <c r="P459" s="38">
        <f t="shared" si="88"/>
        <v>0</v>
      </c>
      <c r="Q459" s="38">
        <f t="shared" si="89"/>
        <v>0</v>
      </c>
      <c r="R459" s="38">
        <f t="shared" si="90"/>
        <v>0</v>
      </c>
      <c r="S459" s="38">
        <f t="shared" si="91"/>
        <v>0</v>
      </c>
      <c r="T459" s="39">
        <f t="shared" si="92"/>
        <v>0</v>
      </c>
    </row>
    <row r="460" spans="2:20" ht="144" x14ac:dyDescent="0.2">
      <c r="B460" s="29">
        <v>417</v>
      </c>
      <c r="C460" s="30" t="s">
        <v>627</v>
      </c>
      <c r="D460" s="70">
        <v>25035.77</v>
      </c>
      <c r="E460" s="69">
        <v>26152.37</v>
      </c>
      <c r="F460" s="33">
        <v>1961</v>
      </c>
      <c r="G460" s="34">
        <v>3276</v>
      </c>
      <c r="H460" s="44" t="s">
        <v>621</v>
      </c>
      <c r="I460" s="71">
        <v>0</v>
      </c>
      <c r="J460" s="72">
        <v>0</v>
      </c>
      <c r="K460" s="38">
        <f t="shared" si="83"/>
        <v>0</v>
      </c>
      <c r="L460" s="38">
        <f t="shared" si="84"/>
        <v>0</v>
      </c>
      <c r="M460" s="38">
        <f t="shared" si="85"/>
        <v>0</v>
      </c>
      <c r="N460" s="38">
        <f t="shared" si="86"/>
        <v>0</v>
      </c>
      <c r="O460" s="38">
        <f t="shared" si="87"/>
        <v>0</v>
      </c>
      <c r="P460" s="38">
        <f t="shared" si="88"/>
        <v>0</v>
      </c>
      <c r="Q460" s="38">
        <f t="shared" si="89"/>
        <v>0</v>
      </c>
      <c r="R460" s="38">
        <f t="shared" si="90"/>
        <v>0</v>
      </c>
      <c r="S460" s="38">
        <f t="shared" si="91"/>
        <v>0</v>
      </c>
      <c r="T460" s="39">
        <f t="shared" si="92"/>
        <v>0</v>
      </c>
    </row>
    <row r="461" spans="2:20" ht="144" x14ac:dyDescent="0.2">
      <c r="B461" s="29">
        <v>418</v>
      </c>
      <c r="C461" s="30" t="s">
        <v>628</v>
      </c>
      <c r="D461" s="70">
        <v>37553.65</v>
      </c>
      <c r="E461" s="69">
        <v>39228.54</v>
      </c>
      <c r="F461" s="33">
        <v>1962</v>
      </c>
      <c r="G461" s="34">
        <v>3277</v>
      </c>
      <c r="H461" s="44" t="s">
        <v>621</v>
      </c>
      <c r="I461" s="71">
        <v>0</v>
      </c>
      <c r="J461" s="72">
        <v>0</v>
      </c>
      <c r="K461" s="38">
        <f t="shared" si="83"/>
        <v>0</v>
      </c>
      <c r="L461" s="38">
        <f t="shared" si="84"/>
        <v>0</v>
      </c>
      <c r="M461" s="38">
        <f t="shared" si="85"/>
        <v>0</v>
      </c>
      <c r="N461" s="38">
        <f t="shared" si="86"/>
        <v>0</v>
      </c>
      <c r="O461" s="38">
        <f t="shared" si="87"/>
        <v>0</v>
      </c>
      <c r="P461" s="38">
        <f t="shared" si="88"/>
        <v>0</v>
      </c>
      <c r="Q461" s="38">
        <f t="shared" si="89"/>
        <v>0</v>
      </c>
      <c r="R461" s="38">
        <f t="shared" si="90"/>
        <v>0</v>
      </c>
      <c r="S461" s="38">
        <f t="shared" si="91"/>
        <v>0</v>
      </c>
      <c r="T461" s="39">
        <f t="shared" si="92"/>
        <v>0</v>
      </c>
    </row>
    <row r="462" spans="2:20" ht="144" x14ac:dyDescent="0.2">
      <c r="B462" s="29">
        <v>419</v>
      </c>
      <c r="C462" s="30" t="s">
        <v>629</v>
      </c>
      <c r="D462" s="70">
        <v>50071.55</v>
      </c>
      <c r="E462" s="69">
        <v>52304.74</v>
      </c>
      <c r="F462" s="33">
        <v>1963</v>
      </c>
      <c r="G462" s="34">
        <v>3278</v>
      </c>
      <c r="H462" s="44" t="s">
        <v>621</v>
      </c>
      <c r="I462" s="71">
        <v>0</v>
      </c>
      <c r="J462" s="72">
        <v>0</v>
      </c>
      <c r="K462" s="38">
        <f t="shared" si="83"/>
        <v>0</v>
      </c>
      <c r="L462" s="38">
        <f t="shared" si="84"/>
        <v>0</v>
      </c>
      <c r="M462" s="38">
        <f t="shared" si="85"/>
        <v>0</v>
      </c>
      <c r="N462" s="38">
        <f t="shared" si="86"/>
        <v>0</v>
      </c>
      <c r="O462" s="38">
        <f t="shared" si="87"/>
        <v>0</v>
      </c>
      <c r="P462" s="38">
        <f t="shared" si="88"/>
        <v>0</v>
      </c>
      <c r="Q462" s="38">
        <f t="shared" si="89"/>
        <v>0</v>
      </c>
      <c r="R462" s="38">
        <f t="shared" si="90"/>
        <v>0</v>
      </c>
      <c r="S462" s="38">
        <f t="shared" si="91"/>
        <v>0</v>
      </c>
      <c r="T462" s="39">
        <f t="shared" si="92"/>
        <v>0</v>
      </c>
    </row>
    <row r="463" spans="2:20" ht="144" x14ac:dyDescent="0.2">
      <c r="B463" s="29">
        <v>420</v>
      </c>
      <c r="C463" s="30" t="s">
        <v>630</v>
      </c>
      <c r="D463" s="70">
        <v>62589.43</v>
      </c>
      <c r="E463" s="69">
        <v>65380.92</v>
      </c>
      <c r="F463" s="33">
        <v>1964</v>
      </c>
      <c r="G463" s="34">
        <v>3279</v>
      </c>
      <c r="H463" s="44" t="s">
        <v>621</v>
      </c>
      <c r="I463" s="71">
        <v>0</v>
      </c>
      <c r="J463" s="72">
        <v>0</v>
      </c>
      <c r="K463" s="38">
        <f t="shared" si="83"/>
        <v>0</v>
      </c>
      <c r="L463" s="38">
        <f t="shared" si="84"/>
        <v>0</v>
      </c>
      <c r="M463" s="38">
        <f t="shared" si="85"/>
        <v>0</v>
      </c>
      <c r="N463" s="38">
        <f t="shared" si="86"/>
        <v>0</v>
      </c>
      <c r="O463" s="38">
        <f t="shared" si="87"/>
        <v>0</v>
      </c>
      <c r="P463" s="38">
        <f t="shared" si="88"/>
        <v>0</v>
      </c>
      <c r="Q463" s="38">
        <f t="shared" si="89"/>
        <v>0</v>
      </c>
      <c r="R463" s="38">
        <f t="shared" si="90"/>
        <v>0</v>
      </c>
      <c r="S463" s="38">
        <f t="shared" si="91"/>
        <v>0</v>
      </c>
      <c r="T463" s="39">
        <f t="shared" si="92"/>
        <v>0</v>
      </c>
    </row>
    <row r="464" spans="2:20" ht="144" x14ac:dyDescent="0.2">
      <c r="B464" s="29">
        <v>421</v>
      </c>
      <c r="C464" s="30" t="s">
        <v>631</v>
      </c>
      <c r="D464" s="70">
        <v>100143.09</v>
      </c>
      <c r="E464" s="69">
        <v>104609.47</v>
      </c>
      <c r="F464" s="33">
        <v>1965</v>
      </c>
      <c r="G464" s="34">
        <v>3280</v>
      </c>
      <c r="H464" s="44" t="s">
        <v>621</v>
      </c>
      <c r="I464" s="71">
        <v>0</v>
      </c>
      <c r="J464" s="72">
        <v>0</v>
      </c>
      <c r="K464" s="38">
        <f t="shared" si="83"/>
        <v>0</v>
      </c>
      <c r="L464" s="38">
        <f t="shared" si="84"/>
        <v>0</v>
      </c>
      <c r="M464" s="38">
        <f t="shared" si="85"/>
        <v>0</v>
      </c>
      <c r="N464" s="38">
        <f t="shared" si="86"/>
        <v>0</v>
      </c>
      <c r="O464" s="38">
        <f t="shared" si="87"/>
        <v>0</v>
      </c>
      <c r="P464" s="38">
        <f t="shared" si="88"/>
        <v>0</v>
      </c>
      <c r="Q464" s="38">
        <f t="shared" si="89"/>
        <v>0</v>
      </c>
      <c r="R464" s="38">
        <f t="shared" si="90"/>
        <v>0</v>
      </c>
      <c r="S464" s="38">
        <f t="shared" si="91"/>
        <v>0</v>
      </c>
      <c r="T464" s="39">
        <f t="shared" si="92"/>
        <v>0</v>
      </c>
    </row>
    <row r="465" spans="2:20" ht="144" x14ac:dyDescent="0.2">
      <c r="B465" s="29">
        <v>422</v>
      </c>
      <c r="C465" s="30" t="s">
        <v>632</v>
      </c>
      <c r="D465" s="70">
        <v>150214.64000000001</v>
      </c>
      <c r="E465" s="69">
        <v>156914.21</v>
      </c>
      <c r="F465" s="33">
        <v>1966</v>
      </c>
      <c r="G465" s="34">
        <v>3281</v>
      </c>
      <c r="H465" s="44" t="s">
        <v>621</v>
      </c>
      <c r="I465" s="71">
        <v>0</v>
      </c>
      <c r="J465" s="72">
        <v>0</v>
      </c>
      <c r="K465" s="38">
        <f t="shared" si="83"/>
        <v>0</v>
      </c>
      <c r="L465" s="38">
        <f t="shared" si="84"/>
        <v>0</v>
      </c>
      <c r="M465" s="38">
        <f t="shared" si="85"/>
        <v>0</v>
      </c>
      <c r="N465" s="38">
        <f t="shared" si="86"/>
        <v>0</v>
      </c>
      <c r="O465" s="38">
        <f t="shared" si="87"/>
        <v>0</v>
      </c>
      <c r="P465" s="38">
        <f t="shared" si="88"/>
        <v>0</v>
      </c>
      <c r="Q465" s="38">
        <f t="shared" si="89"/>
        <v>0</v>
      </c>
      <c r="R465" s="38">
        <f t="shared" si="90"/>
        <v>0</v>
      </c>
      <c r="S465" s="38">
        <f t="shared" si="91"/>
        <v>0</v>
      </c>
      <c r="T465" s="39">
        <f t="shared" si="92"/>
        <v>0</v>
      </c>
    </row>
    <row r="466" spans="2:20" ht="144" x14ac:dyDescent="0.2">
      <c r="B466" s="29">
        <v>423</v>
      </c>
      <c r="C466" s="30" t="s">
        <v>633</v>
      </c>
      <c r="D466" s="70">
        <v>250357.73</v>
      </c>
      <c r="E466" s="69">
        <v>261523.68</v>
      </c>
      <c r="F466" s="33">
        <v>1967</v>
      </c>
      <c r="G466" s="34">
        <v>3282</v>
      </c>
      <c r="H466" s="44" t="s">
        <v>621</v>
      </c>
      <c r="I466" s="71">
        <v>0</v>
      </c>
      <c r="J466" s="72">
        <v>0</v>
      </c>
      <c r="K466" s="38">
        <f t="shared" si="83"/>
        <v>0</v>
      </c>
      <c r="L466" s="38">
        <f t="shared" si="84"/>
        <v>0</v>
      </c>
      <c r="M466" s="38">
        <f t="shared" si="85"/>
        <v>0</v>
      </c>
      <c r="N466" s="38">
        <f t="shared" si="86"/>
        <v>0</v>
      </c>
      <c r="O466" s="38">
        <f t="shared" si="87"/>
        <v>0</v>
      </c>
      <c r="P466" s="38">
        <f t="shared" si="88"/>
        <v>0</v>
      </c>
      <c r="Q466" s="38">
        <f t="shared" si="89"/>
        <v>0</v>
      </c>
      <c r="R466" s="38">
        <f t="shared" si="90"/>
        <v>0</v>
      </c>
      <c r="S466" s="38">
        <f t="shared" si="91"/>
        <v>0</v>
      </c>
      <c r="T466" s="39">
        <f t="shared" si="92"/>
        <v>0</v>
      </c>
    </row>
    <row r="467" spans="2:20" ht="144" x14ac:dyDescent="0.2">
      <c r="B467" s="29">
        <v>424</v>
      </c>
      <c r="C467" s="30" t="s">
        <v>634</v>
      </c>
      <c r="D467" s="70">
        <v>375536.58</v>
      </c>
      <c r="E467" s="69">
        <v>392285.51</v>
      </c>
      <c r="F467" s="33">
        <v>1968</v>
      </c>
      <c r="G467" s="34">
        <v>3283</v>
      </c>
      <c r="H467" s="44" t="s">
        <v>621</v>
      </c>
      <c r="I467" s="71">
        <v>0</v>
      </c>
      <c r="J467" s="72">
        <v>0</v>
      </c>
      <c r="K467" s="38">
        <f t="shared" si="83"/>
        <v>0</v>
      </c>
      <c r="L467" s="38">
        <f t="shared" si="84"/>
        <v>0</v>
      </c>
      <c r="M467" s="38">
        <f t="shared" si="85"/>
        <v>0</v>
      </c>
      <c r="N467" s="38">
        <f t="shared" si="86"/>
        <v>0</v>
      </c>
      <c r="O467" s="38">
        <f t="shared" si="87"/>
        <v>0</v>
      </c>
      <c r="P467" s="38">
        <f t="shared" si="88"/>
        <v>0</v>
      </c>
      <c r="Q467" s="38">
        <f t="shared" si="89"/>
        <v>0</v>
      </c>
      <c r="R467" s="38">
        <f t="shared" si="90"/>
        <v>0</v>
      </c>
      <c r="S467" s="38">
        <f t="shared" si="91"/>
        <v>0</v>
      </c>
      <c r="T467" s="39">
        <f t="shared" si="92"/>
        <v>0</v>
      </c>
    </row>
    <row r="468" spans="2:20" ht="144" x14ac:dyDescent="0.2">
      <c r="B468" s="29">
        <v>425</v>
      </c>
      <c r="C468" s="30" t="s">
        <v>635</v>
      </c>
      <c r="D468" s="70">
        <v>500715.44</v>
      </c>
      <c r="E468" s="69">
        <v>523047.35</v>
      </c>
      <c r="F468" s="33">
        <v>1969</v>
      </c>
      <c r="G468" s="34">
        <v>3284</v>
      </c>
      <c r="H468" s="44" t="s">
        <v>621</v>
      </c>
      <c r="I468" s="71">
        <v>0</v>
      </c>
      <c r="J468" s="72">
        <v>0</v>
      </c>
      <c r="K468" s="38">
        <f t="shared" ref="K468:K531" si="93">0.1*I468</f>
        <v>0</v>
      </c>
      <c r="L468" s="38">
        <f t="shared" ref="L468:L531" si="94">0.03*I468</f>
        <v>0</v>
      </c>
      <c r="M468" s="38">
        <f t="shared" ref="M468:M531" si="95">0.06*I468</f>
        <v>0</v>
      </c>
      <c r="N468" s="38">
        <f t="shared" ref="N468:N531" si="96">0.02*I468</f>
        <v>0</v>
      </c>
      <c r="O468" s="38">
        <f t="shared" ref="O468:O531" si="97">0.02*I468</f>
        <v>0</v>
      </c>
      <c r="P468" s="38">
        <f t="shared" ref="P468:P531" si="98">0.0125*I468</f>
        <v>0</v>
      </c>
      <c r="Q468" s="38">
        <f t="shared" ref="Q468:Q531" si="99">0.05*I468</f>
        <v>0</v>
      </c>
      <c r="R468" s="38">
        <f t="shared" ref="R468:R531" si="100">0.009*I468</f>
        <v>0</v>
      </c>
      <c r="S468" s="38">
        <f t="shared" ref="S468:S531" si="101">0.001*I468</f>
        <v>0</v>
      </c>
      <c r="T468" s="39">
        <f t="shared" ref="T468:T531" si="102">SUM(I468:S468)</f>
        <v>0</v>
      </c>
    </row>
    <row r="469" spans="2:20" ht="144" x14ac:dyDescent="0.2">
      <c r="B469" s="29">
        <v>426</v>
      </c>
      <c r="C469" s="30" t="s">
        <v>636</v>
      </c>
      <c r="D469" s="70">
        <v>500715.44</v>
      </c>
      <c r="E469" s="69">
        <v>523047.35</v>
      </c>
      <c r="F469" s="33">
        <v>1970</v>
      </c>
      <c r="G469" s="34">
        <v>3285</v>
      </c>
      <c r="H469" s="44" t="s">
        <v>621</v>
      </c>
      <c r="I469" s="71">
        <v>0</v>
      </c>
      <c r="J469" s="72">
        <v>0</v>
      </c>
      <c r="K469" s="38">
        <f t="shared" si="93"/>
        <v>0</v>
      </c>
      <c r="L469" s="38">
        <f t="shared" si="94"/>
        <v>0</v>
      </c>
      <c r="M469" s="38">
        <f t="shared" si="95"/>
        <v>0</v>
      </c>
      <c r="N469" s="38">
        <f t="shared" si="96"/>
        <v>0</v>
      </c>
      <c r="O469" s="38">
        <f t="shared" si="97"/>
        <v>0</v>
      </c>
      <c r="P469" s="38">
        <f t="shared" si="98"/>
        <v>0</v>
      </c>
      <c r="Q469" s="38">
        <f t="shared" si="99"/>
        <v>0</v>
      </c>
      <c r="R469" s="38">
        <f t="shared" si="100"/>
        <v>0</v>
      </c>
      <c r="S469" s="38">
        <f t="shared" si="101"/>
        <v>0</v>
      </c>
      <c r="T469" s="39">
        <f t="shared" si="102"/>
        <v>0</v>
      </c>
    </row>
    <row r="470" spans="2:20" ht="38.25" x14ac:dyDescent="0.2">
      <c r="B470" s="29">
        <v>427</v>
      </c>
      <c r="C470" s="30" t="s">
        <v>637</v>
      </c>
      <c r="D470" s="70">
        <v>625.89</v>
      </c>
      <c r="E470" s="69">
        <v>653.79999999999995</v>
      </c>
      <c r="F470" s="33">
        <v>1971</v>
      </c>
      <c r="G470" s="34">
        <v>3286</v>
      </c>
      <c r="H470" s="35" t="s">
        <v>30</v>
      </c>
      <c r="I470" s="71">
        <v>0</v>
      </c>
      <c r="J470" s="72">
        <v>0</v>
      </c>
      <c r="K470" s="38">
        <f t="shared" si="93"/>
        <v>0</v>
      </c>
      <c r="L470" s="38">
        <f t="shared" si="94"/>
        <v>0</v>
      </c>
      <c r="M470" s="38">
        <f t="shared" si="95"/>
        <v>0</v>
      </c>
      <c r="N470" s="38">
        <f t="shared" si="96"/>
        <v>0</v>
      </c>
      <c r="O470" s="38">
        <f t="shared" si="97"/>
        <v>0</v>
      </c>
      <c r="P470" s="38">
        <f t="shared" si="98"/>
        <v>0</v>
      </c>
      <c r="Q470" s="38">
        <f t="shared" si="99"/>
        <v>0</v>
      </c>
      <c r="R470" s="38">
        <f t="shared" si="100"/>
        <v>0</v>
      </c>
      <c r="S470" s="38">
        <f t="shared" si="101"/>
        <v>0</v>
      </c>
      <c r="T470" s="39">
        <f t="shared" si="102"/>
        <v>0</v>
      </c>
    </row>
    <row r="471" spans="2:20" ht="38.25" x14ac:dyDescent="0.2">
      <c r="B471" s="29">
        <v>428</v>
      </c>
      <c r="C471" s="30" t="s">
        <v>638</v>
      </c>
      <c r="D471" s="70">
        <v>1251.79</v>
      </c>
      <c r="E471" s="69">
        <v>1307.6199999999999</v>
      </c>
      <c r="F471" s="33">
        <v>1972</v>
      </c>
      <c r="G471" s="34">
        <v>3287</v>
      </c>
      <c r="H471" s="35" t="s">
        <v>30</v>
      </c>
      <c r="I471" s="71">
        <v>0</v>
      </c>
      <c r="J471" s="72">
        <v>0</v>
      </c>
      <c r="K471" s="38">
        <f t="shared" si="93"/>
        <v>0</v>
      </c>
      <c r="L471" s="38">
        <f t="shared" si="94"/>
        <v>0</v>
      </c>
      <c r="M471" s="38">
        <f t="shared" si="95"/>
        <v>0</v>
      </c>
      <c r="N471" s="38">
        <f t="shared" si="96"/>
        <v>0</v>
      </c>
      <c r="O471" s="38">
        <f t="shared" si="97"/>
        <v>0</v>
      </c>
      <c r="P471" s="38">
        <f t="shared" si="98"/>
        <v>0</v>
      </c>
      <c r="Q471" s="38">
        <f t="shared" si="99"/>
        <v>0</v>
      </c>
      <c r="R471" s="38">
        <f t="shared" si="100"/>
        <v>0</v>
      </c>
      <c r="S471" s="38">
        <f t="shared" si="101"/>
        <v>0</v>
      </c>
      <c r="T471" s="39">
        <f t="shared" si="102"/>
        <v>0</v>
      </c>
    </row>
    <row r="472" spans="2:20" ht="38.25" x14ac:dyDescent="0.2">
      <c r="B472" s="29">
        <v>429</v>
      </c>
      <c r="C472" s="30" t="s">
        <v>639</v>
      </c>
      <c r="D472" s="70">
        <v>2503.58</v>
      </c>
      <c r="E472" s="69">
        <v>2615.2399999999998</v>
      </c>
      <c r="F472" s="33">
        <v>1973</v>
      </c>
      <c r="G472" s="34">
        <v>3288</v>
      </c>
      <c r="H472" s="35" t="s">
        <v>30</v>
      </c>
      <c r="I472" s="71">
        <v>0</v>
      </c>
      <c r="J472" s="72">
        <v>0</v>
      </c>
      <c r="K472" s="38">
        <f t="shared" si="93"/>
        <v>0</v>
      </c>
      <c r="L472" s="38">
        <f t="shared" si="94"/>
        <v>0</v>
      </c>
      <c r="M472" s="38">
        <f t="shared" si="95"/>
        <v>0</v>
      </c>
      <c r="N472" s="38">
        <f t="shared" si="96"/>
        <v>0</v>
      </c>
      <c r="O472" s="38">
        <f t="shared" si="97"/>
        <v>0</v>
      </c>
      <c r="P472" s="38">
        <f t="shared" si="98"/>
        <v>0</v>
      </c>
      <c r="Q472" s="38">
        <f t="shared" si="99"/>
        <v>0</v>
      </c>
      <c r="R472" s="38">
        <f t="shared" si="100"/>
        <v>0</v>
      </c>
      <c r="S472" s="38">
        <f t="shared" si="101"/>
        <v>0</v>
      </c>
      <c r="T472" s="39">
        <f t="shared" si="102"/>
        <v>0</v>
      </c>
    </row>
    <row r="473" spans="2:20" ht="38.25" x14ac:dyDescent="0.2">
      <c r="B473" s="29">
        <v>430</v>
      </c>
      <c r="C473" s="30" t="s">
        <v>640</v>
      </c>
      <c r="D473" s="70">
        <v>5007.1499999999996</v>
      </c>
      <c r="E473" s="69">
        <v>5230.47</v>
      </c>
      <c r="F473" s="33">
        <v>1974</v>
      </c>
      <c r="G473" s="34">
        <v>3289</v>
      </c>
      <c r="H473" s="35" t="s">
        <v>30</v>
      </c>
      <c r="I473" s="71">
        <v>0</v>
      </c>
      <c r="J473" s="72">
        <v>0</v>
      </c>
      <c r="K473" s="38">
        <f t="shared" si="93"/>
        <v>0</v>
      </c>
      <c r="L473" s="38">
        <f t="shared" si="94"/>
        <v>0</v>
      </c>
      <c r="M473" s="38">
        <f t="shared" si="95"/>
        <v>0</v>
      </c>
      <c r="N473" s="38">
        <f t="shared" si="96"/>
        <v>0</v>
      </c>
      <c r="O473" s="38">
        <f t="shared" si="97"/>
        <v>0</v>
      </c>
      <c r="P473" s="38">
        <f t="shared" si="98"/>
        <v>0</v>
      </c>
      <c r="Q473" s="38">
        <f t="shared" si="99"/>
        <v>0</v>
      </c>
      <c r="R473" s="38">
        <f t="shared" si="100"/>
        <v>0</v>
      </c>
      <c r="S473" s="38">
        <f t="shared" si="101"/>
        <v>0</v>
      </c>
      <c r="T473" s="39">
        <f t="shared" si="102"/>
        <v>0</v>
      </c>
    </row>
    <row r="474" spans="2:20" ht="38.25" x14ac:dyDescent="0.2">
      <c r="B474" s="29">
        <v>431</v>
      </c>
      <c r="C474" s="30" t="s">
        <v>641</v>
      </c>
      <c r="D474" s="70">
        <v>10014.299999999999</v>
      </c>
      <c r="E474" s="69">
        <v>10460.94</v>
      </c>
      <c r="F474" s="33">
        <v>1975</v>
      </c>
      <c r="G474" s="34">
        <v>3290</v>
      </c>
      <c r="H474" s="35" t="s">
        <v>30</v>
      </c>
      <c r="I474" s="71">
        <v>0</v>
      </c>
      <c r="J474" s="72">
        <v>0</v>
      </c>
      <c r="K474" s="38">
        <f t="shared" si="93"/>
        <v>0</v>
      </c>
      <c r="L474" s="38">
        <f t="shared" si="94"/>
        <v>0</v>
      </c>
      <c r="M474" s="38">
        <f t="shared" si="95"/>
        <v>0</v>
      </c>
      <c r="N474" s="38">
        <f t="shared" si="96"/>
        <v>0</v>
      </c>
      <c r="O474" s="38">
        <f t="shared" si="97"/>
        <v>0</v>
      </c>
      <c r="P474" s="38">
        <f t="shared" si="98"/>
        <v>0</v>
      </c>
      <c r="Q474" s="38">
        <f t="shared" si="99"/>
        <v>0</v>
      </c>
      <c r="R474" s="38">
        <f t="shared" si="100"/>
        <v>0</v>
      </c>
      <c r="S474" s="38">
        <f t="shared" si="101"/>
        <v>0</v>
      </c>
      <c r="T474" s="39">
        <f t="shared" si="102"/>
        <v>0</v>
      </c>
    </row>
    <row r="475" spans="2:20" ht="38.25" x14ac:dyDescent="0.2">
      <c r="B475" s="29">
        <v>432</v>
      </c>
      <c r="C475" s="30" t="s">
        <v>642</v>
      </c>
      <c r="D475" s="70">
        <v>15021.47</v>
      </c>
      <c r="E475" s="69">
        <v>15691.43</v>
      </c>
      <c r="F475" s="33">
        <v>1976</v>
      </c>
      <c r="G475" s="34">
        <v>3291</v>
      </c>
      <c r="H475" s="35" t="s">
        <v>30</v>
      </c>
      <c r="I475" s="71">
        <v>0</v>
      </c>
      <c r="J475" s="72">
        <v>0</v>
      </c>
      <c r="K475" s="38">
        <f t="shared" si="93"/>
        <v>0</v>
      </c>
      <c r="L475" s="38">
        <f t="shared" si="94"/>
        <v>0</v>
      </c>
      <c r="M475" s="38">
        <f t="shared" si="95"/>
        <v>0</v>
      </c>
      <c r="N475" s="38">
        <f t="shared" si="96"/>
        <v>0</v>
      </c>
      <c r="O475" s="38">
        <f t="shared" si="97"/>
        <v>0</v>
      </c>
      <c r="P475" s="38">
        <f t="shared" si="98"/>
        <v>0</v>
      </c>
      <c r="Q475" s="38">
        <f t="shared" si="99"/>
        <v>0</v>
      </c>
      <c r="R475" s="38">
        <f t="shared" si="100"/>
        <v>0</v>
      </c>
      <c r="S475" s="38">
        <f t="shared" si="101"/>
        <v>0</v>
      </c>
      <c r="T475" s="39">
        <f t="shared" si="102"/>
        <v>0</v>
      </c>
    </row>
    <row r="476" spans="2:20" ht="38.25" x14ac:dyDescent="0.2">
      <c r="B476" s="29">
        <v>433</v>
      </c>
      <c r="C476" s="30" t="s">
        <v>643</v>
      </c>
      <c r="D476" s="70">
        <v>25035.77</v>
      </c>
      <c r="E476" s="69">
        <v>26152.37</v>
      </c>
      <c r="F476" s="33">
        <v>1977</v>
      </c>
      <c r="G476" s="34">
        <v>3292</v>
      </c>
      <c r="H476" s="35" t="s">
        <v>30</v>
      </c>
      <c r="I476" s="71">
        <v>0</v>
      </c>
      <c r="J476" s="72">
        <v>0</v>
      </c>
      <c r="K476" s="38">
        <f t="shared" si="93"/>
        <v>0</v>
      </c>
      <c r="L476" s="38">
        <f t="shared" si="94"/>
        <v>0</v>
      </c>
      <c r="M476" s="38">
        <f t="shared" si="95"/>
        <v>0</v>
      </c>
      <c r="N476" s="38">
        <f t="shared" si="96"/>
        <v>0</v>
      </c>
      <c r="O476" s="38">
        <f t="shared" si="97"/>
        <v>0</v>
      </c>
      <c r="P476" s="38">
        <f t="shared" si="98"/>
        <v>0</v>
      </c>
      <c r="Q476" s="38">
        <f t="shared" si="99"/>
        <v>0</v>
      </c>
      <c r="R476" s="38">
        <f t="shared" si="100"/>
        <v>0</v>
      </c>
      <c r="S476" s="38">
        <f t="shared" si="101"/>
        <v>0</v>
      </c>
      <c r="T476" s="39">
        <f t="shared" si="102"/>
        <v>0</v>
      </c>
    </row>
    <row r="477" spans="2:20" ht="38.25" x14ac:dyDescent="0.2">
      <c r="B477" s="29">
        <v>434</v>
      </c>
      <c r="C477" s="30" t="s">
        <v>644</v>
      </c>
      <c r="D477" s="70">
        <v>37553.65</v>
      </c>
      <c r="E477" s="69">
        <v>39228.54</v>
      </c>
      <c r="F477" s="33">
        <v>1978</v>
      </c>
      <c r="G477" s="34">
        <v>3293</v>
      </c>
      <c r="H477" s="35" t="s">
        <v>30</v>
      </c>
      <c r="I477" s="71">
        <v>0</v>
      </c>
      <c r="J477" s="72">
        <v>0</v>
      </c>
      <c r="K477" s="38">
        <f t="shared" si="93"/>
        <v>0</v>
      </c>
      <c r="L477" s="38">
        <f t="shared" si="94"/>
        <v>0</v>
      </c>
      <c r="M477" s="38">
        <f t="shared" si="95"/>
        <v>0</v>
      </c>
      <c r="N477" s="38">
        <f t="shared" si="96"/>
        <v>0</v>
      </c>
      <c r="O477" s="38">
        <f t="shared" si="97"/>
        <v>0</v>
      </c>
      <c r="P477" s="38">
        <f t="shared" si="98"/>
        <v>0</v>
      </c>
      <c r="Q477" s="38">
        <f t="shared" si="99"/>
        <v>0</v>
      </c>
      <c r="R477" s="38">
        <f t="shared" si="100"/>
        <v>0</v>
      </c>
      <c r="S477" s="38">
        <f t="shared" si="101"/>
        <v>0</v>
      </c>
      <c r="T477" s="39">
        <f t="shared" si="102"/>
        <v>0</v>
      </c>
    </row>
    <row r="478" spans="2:20" ht="38.25" x14ac:dyDescent="0.2">
      <c r="B478" s="29">
        <v>435</v>
      </c>
      <c r="C478" s="30" t="s">
        <v>645</v>
      </c>
      <c r="D478" s="70">
        <v>50071.55</v>
      </c>
      <c r="E478" s="69">
        <v>52304.74</v>
      </c>
      <c r="F478" s="33">
        <v>1979</v>
      </c>
      <c r="G478" s="34">
        <v>3294</v>
      </c>
      <c r="H478" s="35" t="s">
        <v>30</v>
      </c>
      <c r="I478" s="71">
        <v>0</v>
      </c>
      <c r="J478" s="72">
        <v>0</v>
      </c>
      <c r="K478" s="38">
        <f t="shared" si="93"/>
        <v>0</v>
      </c>
      <c r="L478" s="38">
        <f t="shared" si="94"/>
        <v>0</v>
      </c>
      <c r="M478" s="38">
        <f t="shared" si="95"/>
        <v>0</v>
      </c>
      <c r="N478" s="38">
        <f t="shared" si="96"/>
        <v>0</v>
      </c>
      <c r="O478" s="38">
        <f t="shared" si="97"/>
        <v>0</v>
      </c>
      <c r="P478" s="38">
        <f t="shared" si="98"/>
        <v>0</v>
      </c>
      <c r="Q478" s="38">
        <f t="shared" si="99"/>
        <v>0</v>
      </c>
      <c r="R478" s="38">
        <f t="shared" si="100"/>
        <v>0</v>
      </c>
      <c r="S478" s="38">
        <f t="shared" si="101"/>
        <v>0</v>
      </c>
      <c r="T478" s="39">
        <f t="shared" si="102"/>
        <v>0</v>
      </c>
    </row>
    <row r="479" spans="2:20" ht="38.25" x14ac:dyDescent="0.2">
      <c r="B479" s="29">
        <v>436</v>
      </c>
      <c r="C479" s="30" t="s">
        <v>646</v>
      </c>
      <c r="D479" s="70">
        <v>62589.43</v>
      </c>
      <c r="E479" s="69">
        <v>65380.92</v>
      </c>
      <c r="F479" s="33">
        <v>1980</v>
      </c>
      <c r="G479" s="34">
        <v>3295</v>
      </c>
      <c r="H479" s="35" t="s">
        <v>30</v>
      </c>
      <c r="I479" s="71">
        <v>0</v>
      </c>
      <c r="J479" s="72">
        <v>0</v>
      </c>
      <c r="K479" s="38">
        <f t="shared" si="93"/>
        <v>0</v>
      </c>
      <c r="L479" s="38">
        <f t="shared" si="94"/>
        <v>0</v>
      </c>
      <c r="M479" s="38">
        <f t="shared" si="95"/>
        <v>0</v>
      </c>
      <c r="N479" s="38">
        <f t="shared" si="96"/>
        <v>0</v>
      </c>
      <c r="O479" s="38">
        <f t="shared" si="97"/>
        <v>0</v>
      </c>
      <c r="P479" s="38">
        <f t="shared" si="98"/>
        <v>0</v>
      </c>
      <c r="Q479" s="38">
        <f t="shared" si="99"/>
        <v>0</v>
      </c>
      <c r="R479" s="38">
        <f t="shared" si="100"/>
        <v>0</v>
      </c>
      <c r="S479" s="38">
        <f t="shared" si="101"/>
        <v>0</v>
      </c>
      <c r="T479" s="39">
        <f t="shared" si="102"/>
        <v>0</v>
      </c>
    </row>
    <row r="480" spans="2:20" ht="38.25" x14ac:dyDescent="0.2">
      <c r="B480" s="29">
        <v>437</v>
      </c>
      <c r="C480" s="30" t="s">
        <v>647</v>
      </c>
      <c r="D480" s="70">
        <v>100143.09</v>
      </c>
      <c r="E480" s="69">
        <v>104609.47</v>
      </c>
      <c r="F480" s="33">
        <v>1981</v>
      </c>
      <c r="G480" s="34">
        <v>3296</v>
      </c>
      <c r="H480" s="35" t="s">
        <v>30</v>
      </c>
      <c r="I480" s="71">
        <v>0</v>
      </c>
      <c r="J480" s="72">
        <v>0</v>
      </c>
      <c r="K480" s="38">
        <f t="shared" si="93"/>
        <v>0</v>
      </c>
      <c r="L480" s="38">
        <f t="shared" si="94"/>
        <v>0</v>
      </c>
      <c r="M480" s="38">
        <f t="shared" si="95"/>
        <v>0</v>
      </c>
      <c r="N480" s="38">
        <f t="shared" si="96"/>
        <v>0</v>
      </c>
      <c r="O480" s="38">
        <f t="shared" si="97"/>
        <v>0</v>
      </c>
      <c r="P480" s="38">
        <f t="shared" si="98"/>
        <v>0</v>
      </c>
      <c r="Q480" s="38">
        <f t="shared" si="99"/>
        <v>0</v>
      </c>
      <c r="R480" s="38">
        <f t="shared" si="100"/>
        <v>0</v>
      </c>
      <c r="S480" s="38">
        <f t="shared" si="101"/>
        <v>0</v>
      </c>
      <c r="T480" s="39">
        <f t="shared" si="102"/>
        <v>0</v>
      </c>
    </row>
    <row r="481" spans="1:20" ht="38.25" x14ac:dyDescent="0.2">
      <c r="B481" s="29">
        <v>438</v>
      </c>
      <c r="C481" s="30" t="s">
        <v>648</v>
      </c>
      <c r="D481" s="70">
        <v>150214.64000000001</v>
      </c>
      <c r="E481" s="69">
        <v>156914.21</v>
      </c>
      <c r="F481" s="33">
        <v>1982</v>
      </c>
      <c r="G481" s="34">
        <v>3298</v>
      </c>
      <c r="H481" s="35" t="s">
        <v>30</v>
      </c>
      <c r="I481" s="71">
        <v>0</v>
      </c>
      <c r="J481" s="72">
        <v>0</v>
      </c>
      <c r="K481" s="38">
        <f t="shared" si="93"/>
        <v>0</v>
      </c>
      <c r="L481" s="38">
        <f t="shared" si="94"/>
        <v>0</v>
      </c>
      <c r="M481" s="38">
        <f t="shared" si="95"/>
        <v>0</v>
      </c>
      <c r="N481" s="38">
        <f t="shared" si="96"/>
        <v>0</v>
      </c>
      <c r="O481" s="38">
        <f t="shared" si="97"/>
        <v>0</v>
      </c>
      <c r="P481" s="38">
        <f t="shared" si="98"/>
        <v>0</v>
      </c>
      <c r="Q481" s="38">
        <f t="shared" si="99"/>
        <v>0</v>
      </c>
      <c r="R481" s="38">
        <f t="shared" si="100"/>
        <v>0</v>
      </c>
      <c r="S481" s="38">
        <f t="shared" si="101"/>
        <v>0</v>
      </c>
      <c r="T481" s="39">
        <f t="shared" si="102"/>
        <v>0</v>
      </c>
    </row>
    <row r="482" spans="1:20" ht="38.25" x14ac:dyDescent="0.2">
      <c r="B482" s="29">
        <v>439</v>
      </c>
      <c r="C482" s="30" t="s">
        <v>649</v>
      </c>
      <c r="D482" s="70">
        <v>250357.73</v>
      </c>
      <c r="E482" s="69">
        <v>261523.68</v>
      </c>
      <c r="F482" s="33">
        <v>1984</v>
      </c>
      <c r="G482" s="34">
        <v>3300</v>
      </c>
      <c r="H482" s="35" t="s">
        <v>30</v>
      </c>
      <c r="I482" s="71">
        <v>0</v>
      </c>
      <c r="J482" s="72">
        <v>0</v>
      </c>
      <c r="K482" s="38">
        <f t="shared" si="93"/>
        <v>0</v>
      </c>
      <c r="L482" s="38">
        <f t="shared" si="94"/>
        <v>0</v>
      </c>
      <c r="M482" s="38">
        <f t="shared" si="95"/>
        <v>0</v>
      </c>
      <c r="N482" s="38">
        <f t="shared" si="96"/>
        <v>0</v>
      </c>
      <c r="O482" s="38">
        <f t="shared" si="97"/>
        <v>0</v>
      </c>
      <c r="P482" s="38">
        <f t="shared" si="98"/>
        <v>0</v>
      </c>
      <c r="Q482" s="38">
        <f t="shared" si="99"/>
        <v>0</v>
      </c>
      <c r="R482" s="38">
        <f t="shared" si="100"/>
        <v>0</v>
      </c>
      <c r="S482" s="38">
        <f t="shared" si="101"/>
        <v>0</v>
      </c>
      <c r="T482" s="39">
        <f t="shared" si="102"/>
        <v>0</v>
      </c>
    </row>
    <row r="483" spans="1:20" ht="38.25" x14ac:dyDescent="0.2">
      <c r="B483" s="29">
        <v>440</v>
      </c>
      <c r="C483" s="30" t="s">
        <v>650</v>
      </c>
      <c r="D483" s="70">
        <v>375536.58</v>
      </c>
      <c r="E483" s="69">
        <v>392285.51</v>
      </c>
      <c r="F483" s="33">
        <v>1986</v>
      </c>
      <c r="G483" s="34">
        <v>3302</v>
      </c>
      <c r="H483" s="35" t="s">
        <v>30</v>
      </c>
      <c r="I483" s="71">
        <v>0</v>
      </c>
      <c r="J483" s="72">
        <v>0</v>
      </c>
      <c r="K483" s="38">
        <f t="shared" si="93"/>
        <v>0</v>
      </c>
      <c r="L483" s="38">
        <f t="shared" si="94"/>
        <v>0</v>
      </c>
      <c r="M483" s="38">
        <f t="shared" si="95"/>
        <v>0</v>
      </c>
      <c r="N483" s="38">
        <f t="shared" si="96"/>
        <v>0</v>
      </c>
      <c r="O483" s="38">
        <f t="shared" si="97"/>
        <v>0</v>
      </c>
      <c r="P483" s="38">
        <f t="shared" si="98"/>
        <v>0</v>
      </c>
      <c r="Q483" s="38">
        <f t="shared" si="99"/>
        <v>0</v>
      </c>
      <c r="R483" s="38">
        <f t="shared" si="100"/>
        <v>0</v>
      </c>
      <c r="S483" s="38">
        <f t="shared" si="101"/>
        <v>0</v>
      </c>
      <c r="T483" s="39">
        <f t="shared" si="102"/>
        <v>0</v>
      </c>
    </row>
    <row r="484" spans="1:20" ht="38.25" x14ac:dyDescent="0.2">
      <c r="B484" s="29">
        <v>441</v>
      </c>
      <c r="C484" s="30" t="s">
        <v>651</v>
      </c>
      <c r="D484" s="70">
        <v>500715.44</v>
      </c>
      <c r="E484" s="69">
        <v>523047.35</v>
      </c>
      <c r="F484" s="33">
        <v>1987</v>
      </c>
      <c r="G484" s="34">
        <v>3303</v>
      </c>
      <c r="H484" s="35" t="s">
        <v>30</v>
      </c>
      <c r="I484" s="71">
        <v>0</v>
      </c>
      <c r="J484" s="72">
        <v>0</v>
      </c>
      <c r="K484" s="38">
        <f t="shared" si="93"/>
        <v>0</v>
      </c>
      <c r="L484" s="38">
        <f t="shared" si="94"/>
        <v>0</v>
      </c>
      <c r="M484" s="38">
        <f t="shared" si="95"/>
        <v>0</v>
      </c>
      <c r="N484" s="38">
        <f t="shared" si="96"/>
        <v>0</v>
      </c>
      <c r="O484" s="38">
        <f t="shared" si="97"/>
        <v>0</v>
      </c>
      <c r="P484" s="38">
        <f t="shared" si="98"/>
        <v>0</v>
      </c>
      <c r="Q484" s="38">
        <f t="shared" si="99"/>
        <v>0</v>
      </c>
      <c r="R484" s="38">
        <f t="shared" si="100"/>
        <v>0</v>
      </c>
      <c r="S484" s="38">
        <f t="shared" si="101"/>
        <v>0</v>
      </c>
      <c r="T484" s="39">
        <f t="shared" si="102"/>
        <v>0</v>
      </c>
    </row>
    <row r="485" spans="1:20" ht="38.25" x14ac:dyDescent="0.2">
      <c r="A485" s="56"/>
      <c r="B485" s="29">
        <v>442</v>
      </c>
      <c r="C485" s="30" t="s">
        <v>652</v>
      </c>
      <c r="D485" s="70">
        <v>500715.44</v>
      </c>
      <c r="E485" s="69">
        <v>523047.35</v>
      </c>
      <c r="F485" s="33">
        <v>0</v>
      </c>
      <c r="G485" s="34">
        <v>3304</v>
      </c>
      <c r="H485" s="35" t="s">
        <v>30</v>
      </c>
      <c r="I485" s="71">
        <v>0</v>
      </c>
      <c r="J485" s="72">
        <v>0</v>
      </c>
      <c r="K485" s="38">
        <f t="shared" si="93"/>
        <v>0</v>
      </c>
      <c r="L485" s="38">
        <f t="shared" si="94"/>
        <v>0</v>
      </c>
      <c r="M485" s="38">
        <f t="shared" si="95"/>
        <v>0</v>
      </c>
      <c r="N485" s="38">
        <f t="shared" si="96"/>
        <v>0</v>
      </c>
      <c r="O485" s="38">
        <f t="shared" si="97"/>
        <v>0</v>
      </c>
      <c r="P485" s="38">
        <f t="shared" si="98"/>
        <v>0</v>
      </c>
      <c r="Q485" s="38">
        <f t="shared" si="99"/>
        <v>0</v>
      </c>
      <c r="R485" s="38">
        <f t="shared" si="100"/>
        <v>0</v>
      </c>
      <c r="S485" s="38">
        <f t="shared" si="101"/>
        <v>0</v>
      </c>
      <c r="T485" s="39">
        <f t="shared" si="102"/>
        <v>0</v>
      </c>
    </row>
    <row r="486" spans="1:20" ht="144" x14ac:dyDescent="0.2">
      <c r="B486" s="29">
        <v>443</v>
      </c>
      <c r="C486" s="30" t="s">
        <v>653</v>
      </c>
      <c r="D486" s="70" t="s">
        <v>67</v>
      </c>
      <c r="E486" s="69" t="s">
        <v>67</v>
      </c>
      <c r="F486" s="33">
        <v>1991</v>
      </c>
      <c r="G486" s="34">
        <v>3307</v>
      </c>
      <c r="H486" s="44" t="s">
        <v>654</v>
      </c>
      <c r="I486" s="71">
        <v>0</v>
      </c>
      <c r="J486" s="72">
        <v>0</v>
      </c>
      <c r="K486" s="38">
        <f t="shared" si="93"/>
        <v>0</v>
      </c>
      <c r="L486" s="38">
        <f t="shared" si="94"/>
        <v>0</v>
      </c>
      <c r="M486" s="38">
        <f t="shared" si="95"/>
        <v>0</v>
      </c>
      <c r="N486" s="38">
        <f t="shared" si="96"/>
        <v>0</v>
      </c>
      <c r="O486" s="38">
        <f t="shared" si="97"/>
        <v>0</v>
      </c>
      <c r="P486" s="38">
        <f t="shared" si="98"/>
        <v>0</v>
      </c>
      <c r="Q486" s="38">
        <f t="shared" si="99"/>
        <v>0</v>
      </c>
      <c r="R486" s="38">
        <f t="shared" si="100"/>
        <v>0</v>
      </c>
      <c r="S486" s="38">
        <f t="shared" si="101"/>
        <v>0</v>
      </c>
      <c r="T486" s="39">
        <f t="shared" si="102"/>
        <v>0</v>
      </c>
    </row>
    <row r="487" spans="1:20" ht="144" x14ac:dyDescent="0.2">
      <c r="B487" s="29">
        <v>444</v>
      </c>
      <c r="C487" s="30" t="s">
        <v>655</v>
      </c>
      <c r="D487" s="70">
        <v>625.89</v>
      </c>
      <c r="E487" s="69">
        <v>653.79999999999995</v>
      </c>
      <c r="F487" s="33">
        <v>1992</v>
      </c>
      <c r="G487" s="34">
        <v>3308</v>
      </c>
      <c r="H487" s="44" t="s">
        <v>654</v>
      </c>
      <c r="I487" s="71">
        <v>0</v>
      </c>
      <c r="J487" s="72">
        <v>0</v>
      </c>
      <c r="K487" s="38">
        <f t="shared" si="93"/>
        <v>0</v>
      </c>
      <c r="L487" s="38">
        <f t="shared" si="94"/>
        <v>0</v>
      </c>
      <c r="M487" s="38">
        <f t="shared" si="95"/>
        <v>0</v>
      </c>
      <c r="N487" s="38">
        <f t="shared" si="96"/>
        <v>0</v>
      </c>
      <c r="O487" s="38">
        <f t="shared" si="97"/>
        <v>0</v>
      </c>
      <c r="P487" s="38">
        <f t="shared" si="98"/>
        <v>0</v>
      </c>
      <c r="Q487" s="38">
        <f t="shared" si="99"/>
        <v>0</v>
      </c>
      <c r="R487" s="38">
        <f t="shared" si="100"/>
        <v>0</v>
      </c>
      <c r="S487" s="38">
        <f t="shared" si="101"/>
        <v>0</v>
      </c>
      <c r="T487" s="39">
        <f t="shared" si="102"/>
        <v>0</v>
      </c>
    </row>
    <row r="488" spans="1:20" ht="144" x14ac:dyDescent="0.2">
      <c r="B488" s="29">
        <v>445</v>
      </c>
      <c r="C488" s="30" t="s">
        <v>656</v>
      </c>
      <c r="D488" s="70">
        <v>1251.79</v>
      </c>
      <c r="E488" s="69">
        <v>1307.6199999999999</v>
      </c>
      <c r="F488" s="33">
        <v>1993</v>
      </c>
      <c r="G488" s="34">
        <v>3309</v>
      </c>
      <c r="H488" s="44" t="s">
        <v>654</v>
      </c>
      <c r="I488" s="71">
        <v>0</v>
      </c>
      <c r="J488" s="72">
        <v>0</v>
      </c>
      <c r="K488" s="38">
        <f t="shared" si="93"/>
        <v>0</v>
      </c>
      <c r="L488" s="38">
        <f t="shared" si="94"/>
        <v>0</v>
      </c>
      <c r="M488" s="38">
        <f t="shared" si="95"/>
        <v>0</v>
      </c>
      <c r="N488" s="38">
        <f t="shared" si="96"/>
        <v>0</v>
      </c>
      <c r="O488" s="38">
        <f t="shared" si="97"/>
        <v>0</v>
      </c>
      <c r="P488" s="38">
        <f t="shared" si="98"/>
        <v>0</v>
      </c>
      <c r="Q488" s="38">
        <f t="shared" si="99"/>
        <v>0</v>
      </c>
      <c r="R488" s="38">
        <f t="shared" si="100"/>
        <v>0</v>
      </c>
      <c r="S488" s="38">
        <f t="shared" si="101"/>
        <v>0</v>
      </c>
      <c r="T488" s="39">
        <f t="shared" si="102"/>
        <v>0</v>
      </c>
    </row>
    <row r="489" spans="1:20" ht="144" x14ac:dyDescent="0.2">
      <c r="B489" s="29">
        <v>446</v>
      </c>
      <c r="C489" s="30" t="s">
        <v>657</v>
      </c>
      <c r="D489" s="70">
        <v>2503.58</v>
      </c>
      <c r="E489" s="69">
        <v>2615.2399999999998</v>
      </c>
      <c r="F489" s="33">
        <v>1994</v>
      </c>
      <c r="G489" s="34">
        <v>3310</v>
      </c>
      <c r="H489" s="44" t="s">
        <v>654</v>
      </c>
      <c r="I489" s="71">
        <v>0</v>
      </c>
      <c r="J489" s="72">
        <v>0</v>
      </c>
      <c r="K489" s="38">
        <f t="shared" si="93"/>
        <v>0</v>
      </c>
      <c r="L489" s="38">
        <f t="shared" si="94"/>
        <v>0</v>
      </c>
      <c r="M489" s="38">
        <f t="shared" si="95"/>
        <v>0</v>
      </c>
      <c r="N489" s="38">
        <f t="shared" si="96"/>
        <v>0</v>
      </c>
      <c r="O489" s="38">
        <f t="shared" si="97"/>
        <v>0</v>
      </c>
      <c r="P489" s="38">
        <f t="shared" si="98"/>
        <v>0</v>
      </c>
      <c r="Q489" s="38">
        <f t="shared" si="99"/>
        <v>0</v>
      </c>
      <c r="R489" s="38">
        <f t="shared" si="100"/>
        <v>0</v>
      </c>
      <c r="S489" s="38">
        <f t="shared" si="101"/>
        <v>0</v>
      </c>
      <c r="T489" s="39">
        <f t="shared" si="102"/>
        <v>0</v>
      </c>
    </row>
    <row r="490" spans="1:20" ht="144" x14ac:dyDescent="0.2">
      <c r="B490" s="29">
        <v>447</v>
      </c>
      <c r="C490" s="30" t="s">
        <v>658</v>
      </c>
      <c r="D490" s="70">
        <v>5007.1499999999996</v>
      </c>
      <c r="E490" s="69">
        <v>5230.47</v>
      </c>
      <c r="F490" s="33">
        <v>1995</v>
      </c>
      <c r="G490" s="34">
        <v>3311</v>
      </c>
      <c r="H490" s="44" t="s">
        <v>654</v>
      </c>
      <c r="I490" s="71">
        <v>0</v>
      </c>
      <c r="J490" s="72">
        <v>0</v>
      </c>
      <c r="K490" s="38">
        <f t="shared" si="93"/>
        <v>0</v>
      </c>
      <c r="L490" s="38">
        <f t="shared" si="94"/>
        <v>0</v>
      </c>
      <c r="M490" s="38">
        <f t="shared" si="95"/>
        <v>0</v>
      </c>
      <c r="N490" s="38">
        <f t="shared" si="96"/>
        <v>0</v>
      </c>
      <c r="O490" s="38">
        <f t="shared" si="97"/>
        <v>0</v>
      </c>
      <c r="P490" s="38">
        <f t="shared" si="98"/>
        <v>0</v>
      </c>
      <c r="Q490" s="38">
        <f t="shared" si="99"/>
        <v>0</v>
      </c>
      <c r="R490" s="38">
        <f t="shared" si="100"/>
        <v>0</v>
      </c>
      <c r="S490" s="38">
        <f t="shared" si="101"/>
        <v>0</v>
      </c>
      <c r="T490" s="39">
        <f t="shared" si="102"/>
        <v>0</v>
      </c>
    </row>
    <row r="491" spans="1:20" ht="144" x14ac:dyDescent="0.2">
      <c r="B491" s="29">
        <v>448</v>
      </c>
      <c r="C491" s="30" t="s">
        <v>659</v>
      </c>
      <c r="D491" s="70">
        <v>10014.299999999999</v>
      </c>
      <c r="E491" s="69">
        <v>10460.94</v>
      </c>
      <c r="F491" s="33">
        <v>1996</v>
      </c>
      <c r="G491" s="34">
        <v>3312</v>
      </c>
      <c r="H491" s="44" t="s">
        <v>654</v>
      </c>
      <c r="I491" s="71">
        <v>0</v>
      </c>
      <c r="J491" s="72">
        <v>0</v>
      </c>
      <c r="K491" s="38">
        <f t="shared" si="93"/>
        <v>0</v>
      </c>
      <c r="L491" s="38">
        <f t="shared" si="94"/>
        <v>0</v>
      </c>
      <c r="M491" s="38">
        <f t="shared" si="95"/>
        <v>0</v>
      </c>
      <c r="N491" s="38">
        <f t="shared" si="96"/>
        <v>0</v>
      </c>
      <c r="O491" s="38">
        <f t="shared" si="97"/>
        <v>0</v>
      </c>
      <c r="P491" s="38">
        <f t="shared" si="98"/>
        <v>0</v>
      </c>
      <c r="Q491" s="38">
        <f t="shared" si="99"/>
        <v>0</v>
      </c>
      <c r="R491" s="38">
        <f t="shared" si="100"/>
        <v>0</v>
      </c>
      <c r="S491" s="38">
        <f t="shared" si="101"/>
        <v>0</v>
      </c>
      <c r="T491" s="39">
        <f t="shared" si="102"/>
        <v>0</v>
      </c>
    </row>
    <row r="492" spans="1:20" ht="144" x14ac:dyDescent="0.2">
      <c r="B492" s="29">
        <v>449</v>
      </c>
      <c r="C492" s="30" t="s">
        <v>660</v>
      </c>
      <c r="D492" s="70">
        <v>15021.47</v>
      </c>
      <c r="E492" s="69">
        <v>15691.43</v>
      </c>
      <c r="F492" s="33">
        <v>1997</v>
      </c>
      <c r="G492" s="34">
        <v>3313</v>
      </c>
      <c r="H492" s="44" t="s">
        <v>654</v>
      </c>
      <c r="I492" s="71">
        <v>0</v>
      </c>
      <c r="J492" s="72">
        <v>0</v>
      </c>
      <c r="K492" s="38">
        <f t="shared" si="93"/>
        <v>0</v>
      </c>
      <c r="L492" s="38">
        <f t="shared" si="94"/>
        <v>0</v>
      </c>
      <c r="M492" s="38">
        <f t="shared" si="95"/>
        <v>0</v>
      </c>
      <c r="N492" s="38">
        <f t="shared" si="96"/>
        <v>0</v>
      </c>
      <c r="O492" s="38">
        <f t="shared" si="97"/>
        <v>0</v>
      </c>
      <c r="P492" s="38">
        <f t="shared" si="98"/>
        <v>0</v>
      </c>
      <c r="Q492" s="38">
        <f t="shared" si="99"/>
        <v>0</v>
      </c>
      <c r="R492" s="38">
        <f t="shared" si="100"/>
        <v>0</v>
      </c>
      <c r="S492" s="38">
        <f t="shared" si="101"/>
        <v>0</v>
      </c>
      <c r="T492" s="39">
        <f t="shared" si="102"/>
        <v>0</v>
      </c>
    </row>
    <row r="493" spans="1:20" ht="144" x14ac:dyDescent="0.2">
      <c r="B493" s="29">
        <v>450</v>
      </c>
      <c r="C493" s="30" t="s">
        <v>661</v>
      </c>
      <c r="D493" s="70">
        <v>25035.77</v>
      </c>
      <c r="E493" s="69">
        <v>26152.37</v>
      </c>
      <c r="F493" s="33">
        <v>1998</v>
      </c>
      <c r="G493" s="34">
        <v>3314</v>
      </c>
      <c r="H493" s="44" t="s">
        <v>654</v>
      </c>
      <c r="I493" s="71">
        <v>0</v>
      </c>
      <c r="J493" s="72">
        <v>0</v>
      </c>
      <c r="K493" s="38">
        <f t="shared" si="93"/>
        <v>0</v>
      </c>
      <c r="L493" s="38">
        <f t="shared" si="94"/>
        <v>0</v>
      </c>
      <c r="M493" s="38">
        <f t="shared" si="95"/>
        <v>0</v>
      </c>
      <c r="N493" s="38">
        <f t="shared" si="96"/>
        <v>0</v>
      </c>
      <c r="O493" s="38">
        <f t="shared" si="97"/>
        <v>0</v>
      </c>
      <c r="P493" s="38">
        <f t="shared" si="98"/>
        <v>0</v>
      </c>
      <c r="Q493" s="38">
        <f t="shared" si="99"/>
        <v>0</v>
      </c>
      <c r="R493" s="38">
        <f t="shared" si="100"/>
        <v>0</v>
      </c>
      <c r="S493" s="38">
        <f t="shared" si="101"/>
        <v>0</v>
      </c>
      <c r="T493" s="39">
        <f t="shared" si="102"/>
        <v>0</v>
      </c>
    </row>
    <row r="494" spans="1:20" ht="144" x14ac:dyDescent="0.2">
      <c r="B494" s="29">
        <v>451</v>
      </c>
      <c r="C494" s="30" t="s">
        <v>662</v>
      </c>
      <c r="D494" s="70">
        <v>37553.65</v>
      </c>
      <c r="E494" s="69">
        <v>39228.54</v>
      </c>
      <c r="F494" s="33">
        <v>1999</v>
      </c>
      <c r="G494" s="34">
        <v>3315</v>
      </c>
      <c r="H494" s="44" t="s">
        <v>654</v>
      </c>
      <c r="I494" s="71">
        <v>0</v>
      </c>
      <c r="J494" s="72">
        <v>0</v>
      </c>
      <c r="K494" s="38">
        <f t="shared" si="93"/>
        <v>0</v>
      </c>
      <c r="L494" s="38">
        <f t="shared" si="94"/>
        <v>0</v>
      </c>
      <c r="M494" s="38">
        <f t="shared" si="95"/>
        <v>0</v>
      </c>
      <c r="N494" s="38">
        <f t="shared" si="96"/>
        <v>0</v>
      </c>
      <c r="O494" s="38">
        <f t="shared" si="97"/>
        <v>0</v>
      </c>
      <c r="P494" s="38">
        <f t="shared" si="98"/>
        <v>0</v>
      </c>
      <c r="Q494" s="38">
        <f t="shared" si="99"/>
        <v>0</v>
      </c>
      <c r="R494" s="38">
        <f t="shared" si="100"/>
        <v>0</v>
      </c>
      <c r="S494" s="38">
        <f t="shared" si="101"/>
        <v>0</v>
      </c>
      <c r="T494" s="39">
        <f t="shared" si="102"/>
        <v>0</v>
      </c>
    </row>
    <row r="495" spans="1:20" ht="144" x14ac:dyDescent="0.2">
      <c r="B495" s="29">
        <v>452</v>
      </c>
      <c r="C495" s="30" t="s">
        <v>663</v>
      </c>
      <c r="D495" s="70">
        <v>50071.55</v>
      </c>
      <c r="E495" s="69">
        <v>52304.74</v>
      </c>
      <c r="F495" s="33">
        <v>2000</v>
      </c>
      <c r="G495" s="34">
        <v>3316</v>
      </c>
      <c r="H495" s="44" t="s">
        <v>654</v>
      </c>
      <c r="I495" s="71">
        <v>0</v>
      </c>
      <c r="J495" s="72">
        <v>0</v>
      </c>
      <c r="K495" s="38">
        <f t="shared" si="93"/>
        <v>0</v>
      </c>
      <c r="L495" s="38">
        <f t="shared" si="94"/>
        <v>0</v>
      </c>
      <c r="M495" s="38">
        <f t="shared" si="95"/>
        <v>0</v>
      </c>
      <c r="N495" s="38">
        <f t="shared" si="96"/>
        <v>0</v>
      </c>
      <c r="O495" s="38">
        <f t="shared" si="97"/>
        <v>0</v>
      </c>
      <c r="P495" s="38">
        <f t="shared" si="98"/>
        <v>0</v>
      </c>
      <c r="Q495" s="38">
        <f t="shared" si="99"/>
        <v>0</v>
      </c>
      <c r="R495" s="38">
        <f t="shared" si="100"/>
        <v>0</v>
      </c>
      <c r="S495" s="38">
        <f t="shared" si="101"/>
        <v>0</v>
      </c>
      <c r="T495" s="39">
        <f t="shared" si="102"/>
        <v>0</v>
      </c>
    </row>
    <row r="496" spans="1:20" ht="144" x14ac:dyDescent="0.2">
      <c r="B496" s="29">
        <v>453</v>
      </c>
      <c r="C496" s="30" t="s">
        <v>664</v>
      </c>
      <c r="D496" s="70">
        <v>62589.43</v>
      </c>
      <c r="E496" s="69">
        <v>65380.92</v>
      </c>
      <c r="F496" s="33">
        <v>2001</v>
      </c>
      <c r="G496" s="34">
        <v>3317</v>
      </c>
      <c r="H496" s="44" t="s">
        <v>654</v>
      </c>
      <c r="I496" s="71">
        <v>0</v>
      </c>
      <c r="J496" s="72">
        <v>0</v>
      </c>
      <c r="K496" s="38">
        <f t="shared" si="93"/>
        <v>0</v>
      </c>
      <c r="L496" s="38">
        <f t="shared" si="94"/>
        <v>0</v>
      </c>
      <c r="M496" s="38">
        <f t="shared" si="95"/>
        <v>0</v>
      </c>
      <c r="N496" s="38">
        <f t="shared" si="96"/>
        <v>0</v>
      </c>
      <c r="O496" s="38">
        <f t="shared" si="97"/>
        <v>0</v>
      </c>
      <c r="P496" s="38">
        <f t="shared" si="98"/>
        <v>0</v>
      </c>
      <c r="Q496" s="38">
        <f t="shared" si="99"/>
        <v>0</v>
      </c>
      <c r="R496" s="38">
        <f t="shared" si="100"/>
        <v>0</v>
      </c>
      <c r="S496" s="38">
        <f t="shared" si="101"/>
        <v>0</v>
      </c>
      <c r="T496" s="39">
        <f t="shared" si="102"/>
        <v>0</v>
      </c>
    </row>
    <row r="497" spans="2:20" ht="144" x14ac:dyDescent="0.2">
      <c r="B497" s="29">
        <v>454</v>
      </c>
      <c r="C497" s="30" t="s">
        <v>665</v>
      </c>
      <c r="D497" s="70">
        <v>100143.09</v>
      </c>
      <c r="E497" s="69">
        <v>104609.47</v>
      </c>
      <c r="F497" s="33">
        <v>2002</v>
      </c>
      <c r="G497" s="34">
        <v>3318</v>
      </c>
      <c r="H497" s="44" t="s">
        <v>654</v>
      </c>
      <c r="I497" s="71">
        <v>0</v>
      </c>
      <c r="J497" s="72">
        <v>0</v>
      </c>
      <c r="K497" s="38">
        <f t="shared" si="93"/>
        <v>0</v>
      </c>
      <c r="L497" s="38">
        <f t="shared" si="94"/>
        <v>0</v>
      </c>
      <c r="M497" s="38">
        <f t="shared" si="95"/>
        <v>0</v>
      </c>
      <c r="N497" s="38">
        <f t="shared" si="96"/>
        <v>0</v>
      </c>
      <c r="O497" s="38">
        <f t="shared" si="97"/>
        <v>0</v>
      </c>
      <c r="P497" s="38">
        <f t="shared" si="98"/>
        <v>0</v>
      </c>
      <c r="Q497" s="38">
        <f t="shared" si="99"/>
        <v>0</v>
      </c>
      <c r="R497" s="38">
        <f t="shared" si="100"/>
        <v>0</v>
      </c>
      <c r="S497" s="38">
        <f t="shared" si="101"/>
        <v>0</v>
      </c>
      <c r="T497" s="39">
        <f t="shared" si="102"/>
        <v>0</v>
      </c>
    </row>
    <row r="498" spans="2:20" ht="144" x14ac:dyDescent="0.2">
      <c r="B498" s="29">
        <v>455</v>
      </c>
      <c r="C498" s="30" t="s">
        <v>666</v>
      </c>
      <c r="D498" s="70">
        <v>150214.64000000001</v>
      </c>
      <c r="E498" s="69">
        <v>156914.21</v>
      </c>
      <c r="F498" s="33">
        <v>2003</v>
      </c>
      <c r="G498" s="34">
        <v>3319</v>
      </c>
      <c r="H498" s="44" t="s">
        <v>654</v>
      </c>
      <c r="I498" s="71">
        <v>0</v>
      </c>
      <c r="J498" s="72">
        <v>0</v>
      </c>
      <c r="K498" s="38">
        <f t="shared" si="93"/>
        <v>0</v>
      </c>
      <c r="L498" s="38">
        <f t="shared" si="94"/>
        <v>0</v>
      </c>
      <c r="M498" s="38">
        <f t="shared" si="95"/>
        <v>0</v>
      </c>
      <c r="N498" s="38">
        <f t="shared" si="96"/>
        <v>0</v>
      </c>
      <c r="O498" s="38">
        <f t="shared" si="97"/>
        <v>0</v>
      </c>
      <c r="P498" s="38">
        <f t="shared" si="98"/>
        <v>0</v>
      </c>
      <c r="Q498" s="38">
        <f t="shared" si="99"/>
        <v>0</v>
      </c>
      <c r="R498" s="38">
        <f t="shared" si="100"/>
        <v>0</v>
      </c>
      <c r="S498" s="38">
        <f t="shared" si="101"/>
        <v>0</v>
      </c>
      <c r="T498" s="39">
        <f t="shared" si="102"/>
        <v>0</v>
      </c>
    </row>
    <row r="499" spans="2:20" ht="144" x14ac:dyDescent="0.2">
      <c r="B499" s="29">
        <v>456</v>
      </c>
      <c r="C499" s="30" t="s">
        <v>667</v>
      </c>
      <c r="D499" s="70">
        <v>250357.73</v>
      </c>
      <c r="E499" s="69">
        <v>261523.68</v>
      </c>
      <c r="F499" s="33">
        <v>2004</v>
      </c>
      <c r="G499" s="34">
        <v>3320</v>
      </c>
      <c r="H499" s="44" t="s">
        <v>654</v>
      </c>
      <c r="I499" s="71">
        <v>0</v>
      </c>
      <c r="J499" s="72">
        <v>0</v>
      </c>
      <c r="K499" s="38">
        <f t="shared" si="93"/>
        <v>0</v>
      </c>
      <c r="L499" s="38">
        <f t="shared" si="94"/>
        <v>0</v>
      </c>
      <c r="M499" s="38">
        <f t="shared" si="95"/>
        <v>0</v>
      </c>
      <c r="N499" s="38">
        <f t="shared" si="96"/>
        <v>0</v>
      </c>
      <c r="O499" s="38">
        <f t="shared" si="97"/>
        <v>0</v>
      </c>
      <c r="P499" s="38">
        <f t="shared" si="98"/>
        <v>0</v>
      </c>
      <c r="Q499" s="38">
        <f t="shared" si="99"/>
        <v>0</v>
      </c>
      <c r="R499" s="38">
        <f t="shared" si="100"/>
        <v>0</v>
      </c>
      <c r="S499" s="38">
        <f t="shared" si="101"/>
        <v>0</v>
      </c>
      <c r="T499" s="39">
        <f t="shared" si="102"/>
        <v>0</v>
      </c>
    </row>
    <row r="500" spans="2:20" ht="144" x14ac:dyDescent="0.2">
      <c r="B500" s="29">
        <v>457</v>
      </c>
      <c r="C500" s="30" t="s">
        <v>668</v>
      </c>
      <c r="D500" s="70">
        <v>375536.58</v>
      </c>
      <c r="E500" s="69">
        <v>392285.51</v>
      </c>
      <c r="F500" s="33">
        <v>2005</v>
      </c>
      <c r="G500" s="34">
        <v>3321</v>
      </c>
      <c r="H500" s="44" t="s">
        <v>654</v>
      </c>
      <c r="I500" s="71">
        <v>0</v>
      </c>
      <c r="J500" s="72">
        <v>0</v>
      </c>
      <c r="K500" s="38">
        <f t="shared" si="93"/>
        <v>0</v>
      </c>
      <c r="L500" s="38">
        <f t="shared" si="94"/>
        <v>0</v>
      </c>
      <c r="M500" s="38">
        <f t="shared" si="95"/>
        <v>0</v>
      </c>
      <c r="N500" s="38">
        <f t="shared" si="96"/>
        <v>0</v>
      </c>
      <c r="O500" s="38">
        <f t="shared" si="97"/>
        <v>0</v>
      </c>
      <c r="P500" s="38">
        <f t="shared" si="98"/>
        <v>0</v>
      </c>
      <c r="Q500" s="38">
        <f t="shared" si="99"/>
        <v>0</v>
      </c>
      <c r="R500" s="38">
        <f t="shared" si="100"/>
        <v>0</v>
      </c>
      <c r="S500" s="38">
        <f t="shared" si="101"/>
        <v>0</v>
      </c>
      <c r="T500" s="39">
        <f t="shared" si="102"/>
        <v>0</v>
      </c>
    </row>
    <row r="501" spans="2:20" ht="144" x14ac:dyDescent="0.2">
      <c r="B501" s="29">
        <v>458</v>
      </c>
      <c r="C501" s="30" t="s">
        <v>669</v>
      </c>
      <c r="D501" s="70">
        <v>500715.44</v>
      </c>
      <c r="E501" s="69">
        <v>523047.35</v>
      </c>
      <c r="F501" s="33">
        <v>2006</v>
      </c>
      <c r="G501" s="34">
        <v>3322</v>
      </c>
      <c r="H501" s="44" t="s">
        <v>654</v>
      </c>
      <c r="I501" s="71">
        <v>0</v>
      </c>
      <c r="J501" s="72">
        <v>0</v>
      </c>
      <c r="K501" s="38">
        <f t="shared" si="93"/>
        <v>0</v>
      </c>
      <c r="L501" s="38">
        <f t="shared" si="94"/>
        <v>0</v>
      </c>
      <c r="M501" s="38">
        <f t="shared" si="95"/>
        <v>0</v>
      </c>
      <c r="N501" s="38">
        <f t="shared" si="96"/>
        <v>0</v>
      </c>
      <c r="O501" s="38">
        <f t="shared" si="97"/>
        <v>0</v>
      </c>
      <c r="P501" s="38">
        <f t="shared" si="98"/>
        <v>0</v>
      </c>
      <c r="Q501" s="38">
        <f t="shared" si="99"/>
        <v>0</v>
      </c>
      <c r="R501" s="38">
        <f t="shared" si="100"/>
        <v>0</v>
      </c>
      <c r="S501" s="38">
        <f t="shared" si="101"/>
        <v>0</v>
      </c>
      <c r="T501" s="39">
        <f t="shared" si="102"/>
        <v>0</v>
      </c>
    </row>
    <row r="502" spans="2:20" ht="144" x14ac:dyDescent="0.2">
      <c r="B502" s="29">
        <v>459</v>
      </c>
      <c r="C502" s="30" t="s">
        <v>670</v>
      </c>
      <c r="D502" s="70">
        <v>500715.44</v>
      </c>
      <c r="E502" s="69">
        <v>523047.35</v>
      </c>
      <c r="F502" s="33">
        <v>2007</v>
      </c>
      <c r="G502" s="34">
        <v>3323</v>
      </c>
      <c r="H502" s="44" t="s">
        <v>654</v>
      </c>
      <c r="I502" s="71">
        <v>0</v>
      </c>
      <c r="J502" s="72">
        <v>0</v>
      </c>
      <c r="K502" s="38">
        <f t="shared" si="93"/>
        <v>0</v>
      </c>
      <c r="L502" s="38">
        <f t="shared" si="94"/>
        <v>0</v>
      </c>
      <c r="M502" s="38">
        <f t="shared" si="95"/>
        <v>0</v>
      </c>
      <c r="N502" s="38">
        <f t="shared" si="96"/>
        <v>0</v>
      </c>
      <c r="O502" s="38">
        <f t="shared" si="97"/>
        <v>0</v>
      </c>
      <c r="P502" s="38">
        <f t="shared" si="98"/>
        <v>0</v>
      </c>
      <c r="Q502" s="38">
        <f t="shared" si="99"/>
        <v>0</v>
      </c>
      <c r="R502" s="38">
        <f t="shared" si="100"/>
        <v>0</v>
      </c>
      <c r="S502" s="38">
        <f t="shared" si="101"/>
        <v>0</v>
      </c>
      <c r="T502" s="39">
        <f t="shared" si="102"/>
        <v>0</v>
      </c>
    </row>
    <row r="503" spans="2:20" ht="28.5" x14ac:dyDescent="0.2">
      <c r="B503" s="29">
        <v>460</v>
      </c>
      <c r="C503" s="30" t="s">
        <v>315</v>
      </c>
      <c r="D503" s="70" t="s">
        <v>67</v>
      </c>
      <c r="E503" s="69" t="s">
        <v>67</v>
      </c>
      <c r="F503" s="33">
        <v>2008</v>
      </c>
      <c r="G503" s="34">
        <v>3324</v>
      </c>
      <c r="H503" s="35" t="s">
        <v>30</v>
      </c>
      <c r="I503" s="71">
        <v>0</v>
      </c>
      <c r="J503" s="72">
        <v>0</v>
      </c>
      <c r="K503" s="38">
        <f t="shared" si="93"/>
        <v>0</v>
      </c>
      <c r="L503" s="38">
        <f t="shared" si="94"/>
        <v>0</v>
      </c>
      <c r="M503" s="38">
        <f t="shared" si="95"/>
        <v>0</v>
      </c>
      <c r="N503" s="38">
        <f t="shared" si="96"/>
        <v>0</v>
      </c>
      <c r="O503" s="38">
        <f t="shared" si="97"/>
        <v>0</v>
      </c>
      <c r="P503" s="38">
        <f t="shared" si="98"/>
        <v>0</v>
      </c>
      <c r="Q503" s="38">
        <f t="shared" si="99"/>
        <v>0</v>
      </c>
      <c r="R503" s="38">
        <f t="shared" si="100"/>
        <v>0</v>
      </c>
      <c r="S503" s="38">
        <f t="shared" si="101"/>
        <v>0</v>
      </c>
      <c r="T503" s="39">
        <f t="shared" si="102"/>
        <v>0</v>
      </c>
    </row>
    <row r="504" spans="2:20" ht="28.5" x14ac:dyDescent="0.2">
      <c r="B504" s="29">
        <v>461</v>
      </c>
      <c r="C504" s="30" t="s">
        <v>316</v>
      </c>
      <c r="D504" s="70" t="s">
        <v>67</v>
      </c>
      <c r="E504" s="69" t="s">
        <v>67</v>
      </c>
      <c r="F504" s="33">
        <v>2009</v>
      </c>
      <c r="G504" s="34">
        <v>3325</v>
      </c>
      <c r="H504" s="35" t="s">
        <v>30</v>
      </c>
      <c r="I504" s="71">
        <v>0</v>
      </c>
      <c r="J504" s="72">
        <v>0</v>
      </c>
      <c r="K504" s="38">
        <f t="shared" si="93"/>
        <v>0</v>
      </c>
      <c r="L504" s="38">
        <f t="shared" si="94"/>
        <v>0</v>
      </c>
      <c r="M504" s="38">
        <f t="shared" si="95"/>
        <v>0</v>
      </c>
      <c r="N504" s="38">
        <f t="shared" si="96"/>
        <v>0</v>
      </c>
      <c r="O504" s="38">
        <f t="shared" si="97"/>
        <v>0</v>
      </c>
      <c r="P504" s="38">
        <f t="shared" si="98"/>
        <v>0</v>
      </c>
      <c r="Q504" s="38">
        <f t="shared" si="99"/>
        <v>0</v>
      </c>
      <c r="R504" s="38">
        <f t="shared" si="100"/>
        <v>0</v>
      </c>
      <c r="S504" s="38">
        <f t="shared" si="101"/>
        <v>0</v>
      </c>
      <c r="T504" s="39">
        <f t="shared" si="102"/>
        <v>0</v>
      </c>
    </row>
    <row r="505" spans="2:20" ht="38.25" x14ac:dyDescent="0.2">
      <c r="B505" s="29">
        <v>462</v>
      </c>
      <c r="C505" s="30" t="s">
        <v>317</v>
      </c>
      <c r="D505" s="70" t="s">
        <v>67</v>
      </c>
      <c r="E505" s="69" t="s">
        <v>67</v>
      </c>
      <c r="F505" s="33">
        <v>2010</v>
      </c>
      <c r="G505" s="34">
        <v>3326</v>
      </c>
      <c r="H505" s="35" t="s">
        <v>30</v>
      </c>
      <c r="I505" s="71">
        <v>0</v>
      </c>
      <c r="J505" s="72">
        <v>0</v>
      </c>
      <c r="K505" s="38">
        <f t="shared" si="93"/>
        <v>0</v>
      </c>
      <c r="L505" s="38">
        <f t="shared" si="94"/>
        <v>0</v>
      </c>
      <c r="M505" s="38">
        <f t="shared" si="95"/>
        <v>0</v>
      </c>
      <c r="N505" s="38">
        <f t="shared" si="96"/>
        <v>0</v>
      </c>
      <c r="O505" s="38">
        <f t="shared" si="97"/>
        <v>0</v>
      </c>
      <c r="P505" s="38">
        <f t="shared" si="98"/>
        <v>0</v>
      </c>
      <c r="Q505" s="38">
        <f t="shared" si="99"/>
        <v>0</v>
      </c>
      <c r="R505" s="38">
        <f t="shared" si="100"/>
        <v>0</v>
      </c>
      <c r="S505" s="38">
        <f t="shared" si="101"/>
        <v>0</v>
      </c>
      <c r="T505" s="39">
        <f t="shared" si="102"/>
        <v>0</v>
      </c>
    </row>
    <row r="506" spans="2:20" ht="25.5" x14ac:dyDescent="0.2">
      <c r="B506" s="29">
        <v>463</v>
      </c>
      <c r="C506" s="30" t="s">
        <v>318</v>
      </c>
      <c r="D506" s="70">
        <v>625.89</v>
      </c>
      <c r="E506" s="69">
        <v>653.79999999999995</v>
      </c>
      <c r="F506" s="33">
        <v>2011</v>
      </c>
      <c r="G506" s="34">
        <v>3327</v>
      </c>
      <c r="H506" s="35" t="s">
        <v>30</v>
      </c>
      <c r="I506" s="71">
        <v>0</v>
      </c>
      <c r="J506" s="72">
        <v>0</v>
      </c>
      <c r="K506" s="38">
        <f t="shared" si="93"/>
        <v>0</v>
      </c>
      <c r="L506" s="38">
        <f t="shared" si="94"/>
        <v>0</v>
      </c>
      <c r="M506" s="38">
        <f t="shared" si="95"/>
        <v>0</v>
      </c>
      <c r="N506" s="38">
        <f t="shared" si="96"/>
        <v>0</v>
      </c>
      <c r="O506" s="38">
        <f t="shared" si="97"/>
        <v>0</v>
      </c>
      <c r="P506" s="38">
        <f t="shared" si="98"/>
        <v>0</v>
      </c>
      <c r="Q506" s="38">
        <f t="shared" si="99"/>
        <v>0</v>
      </c>
      <c r="R506" s="38">
        <f t="shared" si="100"/>
        <v>0</v>
      </c>
      <c r="S506" s="38">
        <f t="shared" si="101"/>
        <v>0</v>
      </c>
      <c r="T506" s="39">
        <f t="shared" si="102"/>
        <v>0</v>
      </c>
    </row>
    <row r="507" spans="2:20" ht="25.5" x14ac:dyDescent="0.2">
      <c r="B507" s="29">
        <v>464</v>
      </c>
      <c r="C507" s="30" t="s">
        <v>319</v>
      </c>
      <c r="D507" s="70">
        <v>1251.79</v>
      </c>
      <c r="E507" s="69">
        <v>1307.6199999999999</v>
      </c>
      <c r="F507" s="33">
        <v>2012</v>
      </c>
      <c r="G507" s="34">
        <v>3328</v>
      </c>
      <c r="H507" s="35" t="s">
        <v>30</v>
      </c>
      <c r="I507" s="71">
        <v>0</v>
      </c>
      <c r="J507" s="72">
        <v>0</v>
      </c>
      <c r="K507" s="38">
        <f t="shared" si="93"/>
        <v>0</v>
      </c>
      <c r="L507" s="38">
        <f t="shared" si="94"/>
        <v>0</v>
      </c>
      <c r="M507" s="38">
        <f t="shared" si="95"/>
        <v>0</v>
      </c>
      <c r="N507" s="38">
        <f t="shared" si="96"/>
        <v>0</v>
      </c>
      <c r="O507" s="38">
        <f t="shared" si="97"/>
        <v>0</v>
      </c>
      <c r="P507" s="38">
        <f t="shared" si="98"/>
        <v>0</v>
      </c>
      <c r="Q507" s="38">
        <f t="shared" si="99"/>
        <v>0</v>
      </c>
      <c r="R507" s="38">
        <f t="shared" si="100"/>
        <v>0</v>
      </c>
      <c r="S507" s="38">
        <f t="shared" si="101"/>
        <v>0</v>
      </c>
      <c r="T507" s="39">
        <f t="shared" si="102"/>
        <v>0</v>
      </c>
    </row>
    <row r="508" spans="2:20" ht="25.5" x14ac:dyDescent="0.2">
      <c r="B508" s="29">
        <v>465</v>
      </c>
      <c r="C508" s="30" t="s">
        <v>320</v>
      </c>
      <c r="D508" s="70">
        <v>2503.58</v>
      </c>
      <c r="E508" s="69">
        <v>2615.2399999999998</v>
      </c>
      <c r="F508" s="33">
        <v>2013</v>
      </c>
      <c r="G508" s="34">
        <v>3329</v>
      </c>
      <c r="H508" s="35" t="s">
        <v>30</v>
      </c>
      <c r="I508" s="71">
        <v>0</v>
      </c>
      <c r="J508" s="72">
        <v>0</v>
      </c>
      <c r="K508" s="38">
        <f t="shared" si="93"/>
        <v>0</v>
      </c>
      <c r="L508" s="38">
        <f t="shared" si="94"/>
        <v>0</v>
      </c>
      <c r="M508" s="38">
        <f t="shared" si="95"/>
        <v>0</v>
      </c>
      <c r="N508" s="38">
        <f t="shared" si="96"/>
        <v>0</v>
      </c>
      <c r="O508" s="38">
        <f t="shared" si="97"/>
        <v>0</v>
      </c>
      <c r="P508" s="38">
        <f t="shared" si="98"/>
        <v>0</v>
      </c>
      <c r="Q508" s="38">
        <f t="shared" si="99"/>
        <v>0</v>
      </c>
      <c r="R508" s="38">
        <f t="shared" si="100"/>
        <v>0</v>
      </c>
      <c r="S508" s="38">
        <f t="shared" si="101"/>
        <v>0</v>
      </c>
      <c r="T508" s="39">
        <f t="shared" si="102"/>
        <v>0</v>
      </c>
    </row>
    <row r="509" spans="2:20" ht="25.5" x14ac:dyDescent="0.2">
      <c r="B509" s="29">
        <v>466</v>
      </c>
      <c r="C509" s="30" t="s">
        <v>321</v>
      </c>
      <c r="D509" s="70">
        <v>5007.1499999999996</v>
      </c>
      <c r="E509" s="69">
        <v>5230.47</v>
      </c>
      <c r="F509" s="33">
        <v>2014</v>
      </c>
      <c r="G509" s="34">
        <v>3330</v>
      </c>
      <c r="H509" s="35" t="s">
        <v>30</v>
      </c>
      <c r="I509" s="71">
        <v>0</v>
      </c>
      <c r="J509" s="72">
        <v>0</v>
      </c>
      <c r="K509" s="38">
        <f t="shared" si="93"/>
        <v>0</v>
      </c>
      <c r="L509" s="38">
        <f t="shared" si="94"/>
        <v>0</v>
      </c>
      <c r="M509" s="38">
        <f t="shared" si="95"/>
        <v>0</v>
      </c>
      <c r="N509" s="38">
        <f t="shared" si="96"/>
        <v>0</v>
      </c>
      <c r="O509" s="38">
        <f t="shared" si="97"/>
        <v>0</v>
      </c>
      <c r="P509" s="38">
        <f t="shared" si="98"/>
        <v>0</v>
      </c>
      <c r="Q509" s="38">
        <f t="shared" si="99"/>
        <v>0</v>
      </c>
      <c r="R509" s="38">
        <f t="shared" si="100"/>
        <v>0</v>
      </c>
      <c r="S509" s="38">
        <f t="shared" si="101"/>
        <v>0</v>
      </c>
      <c r="T509" s="39">
        <f t="shared" si="102"/>
        <v>0</v>
      </c>
    </row>
    <row r="510" spans="2:20" ht="25.5" x14ac:dyDescent="0.2">
      <c r="B510" s="29">
        <v>467</v>
      </c>
      <c r="C510" s="30" t="s">
        <v>322</v>
      </c>
      <c r="D510" s="70">
        <v>10014.299999999999</v>
      </c>
      <c r="E510" s="69">
        <v>10460.94</v>
      </c>
      <c r="F510" s="33">
        <v>2015</v>
      </c>
      <c r="G510" s="34">
        <v>3331</v>
      </c>
      <c r="H510" s="35" t="s">
        <v>30</v>
      </c>
      <c r="I510" s="71">
        <v>0</v>
      </c>
      <c r="J510" s="72">
        <v>0</v>
      </c>
      <c r="K510" s="38">
        <f t="shared" si="93"/>
        <v>0</v>
      </c>
      <c r="L510" s="38">
        <f t="shared" si="94"/>
        <v>0</v>
      </c>
      <c r="M510" s="38">
        <f t="shared" si="95"/>
        <v>0</v>
      </c>
      <c r="N510" s="38">
        <f t="shared" si="96"/>
        <v>0</v>
      </c>
      <c r="O510" s="38">
        <f t="shared" si="97"/>
        <v>0</v>
      </c>
      <c r="P510" s="38">
        <f t="shared" si="98"/>
        <v>0</v>
      </c>
      <c r="Q510" s="38">
        <f t="shared" si="99"/>
        <v>0</v>
      </c>
      <c r="R510" s="38">
        <f t="shared" si="100"/>
        <v>0</v>
      </c>
      <c r="S510" s="38">
        <f t="shared" si="101"/>
        <v>0</v>
      </c>
      <c r="T510" s="39">
        <f t="shared" si="102"/>
        <v>0</v>
      </c>
    </row>
    <row r="511" spans="2:20" ht="25.5" x14ac:dyDescent="0.2">
      <c r="B511" s="29">
        <v>468</v>
      </c>
      <c r="C511" s="30" t="s">
        <v>323</v>
      </c>
      <c r="D511" s="70">
        <v>15021.47</v>
      </c>
      <c r="E511" s="69">
        <v>15691.43</v>
      </c>
      <c r="F511" s="33">
        <v>2016</v>
      </c>
      <c r="G511" s="34">
        <v>3332</v>
      </c>
      <c r="H511" s="35" t="s">
        <v>30</v>
      </c>
      <c r="I511" s="71">
        <v>0</v>
      </c>
      <c r="J511" s="72">
        <v>0</v>
      </c>
      <c r="K511" s="38">
        <f t="shared" si="93"/>
        <v>0</v>
      </c>
      <c r="L511" s="38">
        <f t="shared" si="94"/>
        <v>0</v>
      </c>
      <c r="M511" s="38">
        <f t="shared" si="95"/>
        <v>0</v>
      </c>
      <c r="N511" s="38">
        <f t="shared" si="96"/>
        <v>0</v>
      </c>
      <c r="O511" s="38">
        <f t="shared" si="97"/>
        <v>0</v>
      </c>
      <c r="P511" s="38">
        <f t="shared" si="98"/>
        <v>0</v>
      </c>
      <c r="Q511" s="38">
        <f t="shared" si="99"/>
        <v>0</v>
      </c>
      <c r="R511" s="38">
        <f t="shared" si="100"/>
        <v>0</v>
      </c>
      <c r="S511" s="38">
        <f t="shared" si="101"/>
        <v>0</v>
      </c>
      <c r="T511" s="39">
        <f t="shared" si="102"/>
        <v>0</v>
      </c>
    </row>
    <row r="512" spans="2:20" ht="25.5" x14ac:dyDescent="0.2">
      <c r="B512" s="29">
        <v>469</v>
      </c>
      <c r="C512" s="30" t="s">
        <v>324</v>
      </c>
      <c r="D512" s="70">
        <v>25035.77</v>
      </c>
      <c r="E512" s="69">
        <v>26152.37</v>
      </c>
      <c r="F512" s="33">
        <v>2017</v>
      </c>
      <c r="G512" s="34">
        <v>3333</v>
      </c>
      <c r="H512" s="35" t="s">
        <v>30</v>
      </c>
      <c r="I512" s="71">
        <v>0</v>
      </c>
      <c r="J512" s="72">
        <v>0</v>
      </c>
      <c r="K512" s="38">
        <f t="shared" si="93"/>
        <v>0</v>
      </c>
      <c r="L512" s="38">
        <f t="shared" si="94"/>
        <v>0</v>
      </c>
      <c r="M512" s="38">
        <f t="shared" si="95"/>
        <v>0</v>
      </c>
      <c r="N512" s="38">
        <f t="shared" si="96"/>
        <v>0</v>
      </c>
      <c r="O512" s="38">
        <f t="shared" si="97"/>
        <v>0</v>
      </c>
      <c r="P512" s="38">
        <f t="shared" si="98"/>
        <v>0</v>
      </c>
      <c r="Q512" s="38">
        <f t="shared" si="99"/>
        <v>0</v>
      </c>
      <c r="R512" s="38">
        <f t="shared" si="100"/>
        <v>0</v>
      </c>
      <c r="S512" s="38">
        <f t="shared" si="101"/>
        <v>0</v>
      </c>
      <c r="T512" s="39">
        <f t="shared" si="102"/>
        <v>0</v>
      </c>
    </row>
    <row r="513" spans="2:20" ht="25.5" x14ac:dyDescent="0.2">
      <c r="B513" s="29">
        <v>470</v>
      </c>
      <c r="C513" s="30" t="s">
        <v>325</v>
      </c>
      <c r="D513" s="70">
        <v>37553.65</v>
      </c>
      <c r="E513" s="69">
        <v>39228.54</v>
      </c>
      <c r="F513" s="33">
        <v>2018</v>
      </c>
      <c r="G513" s="34">
        <v>3334</v>
      </c>
      <c r="H513" s="35" t="s">
        <v>30</v>
      </c>
      <c r="I513" s="71">
        <v>0</v>
      </c>
      <c r="J513" s="72">
        <v>0</v>
      </c>
      <c r="K513" s="38">
        <f t="shared" si="93"/>
        <v>0</v>
      </c>
      <c r="L513" s="38">
        <f t="shared" si="94"/>
        <v>0</v>
      </c>
      <c r="M513" s="38">
        <f t="shared" si="95"/>
        <v>0</v>
      </c>
      <c r="N513" s="38">
        <f t="shared" si="96"/>
        <v>0</v>
      </c>
      <c r="O513" s="38">
        <f t="shared" si="97"/>
        <v>0</v>
      </c>
      <c r="P513" s="38">
        <f t="shared" si="98"/>
        <v>0</v>
      </c>
      <c r="Q513" s="38">
        <f t="shared" si="99"/>
        <v>0</v>
      </c>
      <c r="R513" s="38">
        <f t="shared" si="100"/>
        <v>0</v>
      </c>
      <c r="S513" s="38">
        <f t="shared" si="101"/>
        <v>0</v>
      </c>
      <c r="T513" s="39">
        <f t="shared" si="102"/>
        <v>0</v>
      </c>
    </row>
    <row r="514" spans="2:20" ht="25.5" x14ac:dyDescent="0.2">
      <c r="B514" s="29">
        <v>471</v>
      </c>
      <c r="C514" s="30" t="s">
        <v>326</v>
      </c>
      <c r="D514" s="70">
        <v>50071.55</v>
      </c>
      <c r="E514" s="69">
        <v>52304.74</v>
      </c>
      <c r="F514" s="33">
        <v>2019</v>
      </c>
      <c r="G514" s="34">
        <v>3335</v>
      </c>
      <c r="H514" s="35" t="s">
        <v>30</v>
      </c>
      <c r="I514" s="71">
        <v>0</v>
      </c>
      <c r="J514" s="72">
        <v>0</v>
      </c>
      <c r="K514" s="38">
        <f t="shared" si="93"/>
        <v>0</v>
      </c>
      <c r="L514" s="38">
        <f t="shared" si="94"/>
        <v>0</v>
      </c>
      <c r="M514" s="38">
        <f t="shared" si="95"/>
        <v>0</v>
      </c>
      <c r="N514" s="38">
        <f t="shared" si="96"/>
        <v>0</v>
      </c>
      <c r="O514" s="38">
        <f t="shared" si="97"/>
        <v>0</v>
      </c>
      <c r="P514" s="38">
        <f t="shared" si="98"/>
        <v>0</v>
      </c>
      <c r="Q514" s="38">
        <f t="shared" si="99"/>
        <v>0</v>
      </c>
      <c r="R514" s="38">
        <f t="shared" si="100"/>
        <v>0</v>
      </c>
      <c r="S514" s="38">
        <f t="shared" si="101"/>
        <v>0</v>
      </c>
      <c r="T514" s="39">
        <f t="shared" si="102"/>
        <v>0</v>
      </c>
    </row>
    <row r="515" spans="2:20" ht="25.5" x14ac:dyDescent="0.2">
      <c r="B515" s="29">
        <v>472</v>
      </c>
      <c r="C515" s="30" t="s">
        <v>327</v>
      </c>
      <c r="D515" s="70">
        <v>62589.43</v>
      </c>
      <c r="E515" s="69">
        <v>65380.92</v>
      </c>
      <c r="F515" s="33">
        <v>2020</v>
      </c>
      <c r="G515" s="34">
        <v>3336</v>
      </c>
      <c r="H515" s="35" t="s">
        <v>30</v>
      </c>
      <c r="I515" s="71">
        <v>0</v>
      </c>
      <c r="J515" s="72">
        <v>0</v>
      </c>
      <c r="K515" s="38">
        <f t="shared" si="93"/>
        <v>0</v>
      </c>
      <c r="L515" s="38">
        <f t="shared" si="94"/>
        <v>0</v>
      </c>
      <c r="M515" s="38">
        <f t="shared" si="95"/>
        <v>0</v>
      </c>
      <c r="N515" s="38">
        <f t="shared" si="96"/>
        <v>0</v>
      </c>
      <c r="O515" s="38">
        <f t="shared" si="97"/>
        <v>0</v>
      </c>
      <c r="P515" s="38">
        <f t="shared" si="98"/>
        <v>0</v>
      </c>
      <c r="Q515" s="38">
        <f t="shared" si="99"/>
        <v>0</v>
      </c>
      <c r="R515" s="38">
        <f t="shared" si="100"/>
        <v>0</v>
      </c>
      <c r="S515" s="38">
        <f t="shared" si="101"/>
        <v>0</v>
      </c>
      <c r="T515" s="39">
        <f t="shared" si="102"/>
        <v>0</v>
      </c>
    </row>
    <row r="516" spans="2:20" ht="25.5" x14ac:dyDescent="0.2">
      <c r="B516" s="29">
        <v>473</v>
      </c>
      <c r="C516" s="30" t="s">
        <v>328</v>
      </c>
      <c r="D516" s="70">
        <v>100143.09</v>
      </c>
      <c r="E516" s="69">
        <v>104609.47</v>
      </c>
      <c r="F516" s="33">
        <v>2021</v>
      </c>
      <c r="G516" s="34">
        <v>3337</v>
      </c>
      <c r="H516" s="35" t="s">
        <v>30</v>
      </c>
      <c r="I516" s="71">
        <v>0</v>
      </c>
      <c r="J516" s="72">
        <v>0</v>
      </c>
      <c r="K516" s="38">
        <f t="shared" si="93"/>
        <v>0</v>
      </c>
      <c r="L516" s="38">
        <f t="shared" si="94"/>
        <v>0</v>
      </c>
      <c r="M516" s="38">
        <f t="shared" si="95"/>
        <v>0</v>
      </c>
      <c r="N516" s="38">
        <f t="shared" si="96"/>
        <v>0</v>
      </c>
      <c r="O516" s="38">
        <f t="shared" si="97"/>
        <v>0</v>
      </c>
      <c r="P516" s="38">
        <f t="shared" si="98"/>
        <v>0</v>
      </c>
      <c r="Q516" s="38">
        <f t="shared" si="99"/>
        <v>0</v>
      </c>
      <c r="R516" s="38">
        <f t="shared" si="100"/>
        <v>0</v>
      </c>
      <c r="S516" s="38">
        <f t="shared" si="101"/>
        <v>0</v>
      </c>
      <c r="T516" s="39">
        <f t="shared" si="102"/>
        <v>0</v>
      </c>
    </row>
    <row r="517" spans="2:20" ht="25.5" x14ac:dyDescent="0.2">
      <c r="B517" s="29">
        <v>474</v>
      </c>
      <c r="C517" s="30" t="s">
        <v>329</v>
      </c>
      <c r="D517" s="70">
        <v>150214.64000000001</v>
      </c>
      <c r="E517" s="69">
        <v>156914.21</v>
      </c>
      <c r="F517" s="33">
        <v>2022</v>
      </c>
      <c r="G517" s="34">
        <v>3339</v>
      </c>
      <c r="H517" s="35" t="s">
        <v>30</v>
      </c>
      <c r="I517" s="71">
        <v>0</v>
      </c>
      <c r="J517" s="72">
        <v>0</v>
      </c>
      <c r="K517" s="38">
        <f t="shared" si="93"/>
        <v>0</v>
      </c>
      <c r="L517" s="38">
        <f t="shared" si="94"/>
        <v>0</v>
      </c>
      <c r="M517" s="38">
        <f t="shared" si="95"/>
        <v>0</v>
      </c>
      <c r="N517" s="38">
        <f t="shared" si="96"/>
        <v>0</v>
      </c>
      <c r="O517" s="38">
        <f t="shared" si="97"/>
        <v>0</v>
      </c>
      <c r="P517" s="38">
        <f t="shared" si="98"/>
        <v>0</v>
      </c>
      <c r="Q517" s="38">
        <f t="shared" si="99"/>
        <v>0</v>
      </c>
      <c r="R517" s="38">
        <f t="shared" si="100"/>
        <v>0</v>
      </c>
      <c r="S517" s="38">
        <f t="shared" si="101"/>
        <v>0</v>
      </c>
      <c r="T517" s="39">
        <f t="shared" si="102"/>
        <v>0</v>
      </c>
    </row>
    <row r="518" spans="2:20" ht="25.5" x14ac:dyDescent="0.2">
      <c r="B518" s="29">
        <v>475</v>
      </c>
      <c r="C518" s="30" t="s">
        <v>330</v>
      </c>
      <c r="D518" s="70">
        <v>250357.73</v>
      </c>
      <c r="E518" s="69">
        <v>261523.68</v>
      </c>
      <c r="F518" s="33">
        <v>2024</v>
      </c>
      <c r="G518" s="34">
        <v>3341</v>
      </c>
      <c r="H518" s="35" t="s">
        <v>30</v>
      </c>
      <c r="I518" s="71">
        <v>0</v>
      </c>
      <c r="J518" s="72">
        <v>0</v>
      </c>
      <c r="K518" s="38">
        <f t="shared" si="93"/>
        <v>0</v>
      </c>
      <c r="L518" s="38">
        <f t="shared" si="94"/>
        <v>0</v>
      </c>
      <c r="M518" s="38">
        <f t="shared" si="95"/>
        <v>0</v>
      </c>
      <c r="N518" s="38">
        <f t="shared" si="96"/>
        <v>0</v>
      </c>
      <c r="O518" s="38">
        <f t="shared" si="97"/>
        <v>0</v>
      </c>
      <c r="P518" s="38">
        <f t="shared" si="98"/>
        <v>0</v>
      </c>
      <c r="Q518" s="38">
        <f t="shared" si="99"/>
        <v>0</v>
      </c>
      <c r="R518" s="38">
        <f t="shared" si="100"/>
        <v>0</v>
      </c>
      <c r="S518" s="38">
        <f t="shared" si="101"/>
        <v>0</v>
      </c>
      <c r="T518" s="39">
        <f t="shared" si="102"/>
        <v>0</v>
      </c>
    </row>
    <row r="519" spans="2:20" ht="25.5" x14ac:dyDescent="0.2">
      <c r="B519" s="29">
        <v>476</v>
      </c>
      <c r="C519" s="30" t="s">
        <v>331</v>
      </c>
      <c r="D519" s="70">
        <v>375536.58</v>
      </c>
      <c r="E519" s="69">
        <v>392285.51</v>
      </c>
      <c r="F519" s="33">
        <v>2026</v>
      </c>
      <c r="G519" s="34">
        <v>3343</v>
      </c>
      <c r="H519" s="35" t="s">
        <v>30</v>
      </c>
      <c r="I519" s="71">
        <v>0</v>
      </c>
      <c r="J519" s="72">
        <v>0</v>
      </c>
      <c r="K519" s="38">
        <f t="shared" si="93"/>
        <v>0</v>
      </c>
      <c r="L519" s="38">
        <f t="shared" si="94"/>
        <v>0</v>
      </c>
      <c r="M519" s="38">
        <f t="shared" si="95"/>
        <v>0</v>
      </c>
      <c r="N519" s="38">
        <f t="shared" si="96"/>
        <v>0</v>
      </c>
      <c r="O519" s="38">
        <f t="shared" si="97"/>
        <v>0</v>
      </c>
      <c r="P519" s="38">
        <f t="shared" si="98"/>
        <v>0</v>
      </c>
      <c r="Q519" s="38">
        <f t="shared" si="99"/>
        <v>0</v>
      </c>
      <c r="R519" s="38">
        <f t="shared" si="100"/>
        <v>0</v>
      </c>
      <c r="S519" s="38">
        <f t="shared" si="101"/>
        <v>0</v>
      </c>
      <c r="T519" s="39">
        <f t="shared" si="102"/>
        <v>0</v>
      </c>
    </row>
    <row r="520" spans="2:20" ht="25.5" x14ac:dyDescent="0.2">
      <c r="B520" s="29">
        <v>477</v>
      </c>
      <c r="C520" s="30" t="s">
        <v>332</v>
      </c>
      <c r="D520" s="70">
        <v>500715.44</v>
      </c>
      <c r="E520" s="69">
        <v>523047.35</v>
      </c>
      <c r="F520" s="33">
        <v>2027</v>
      </c>
      <c r="G520" s="34">
        <v>3344</v>
      </c>
      <c r="H520" s="35" t="s">
        <v>30</v>
      </c>
      <c r="I520" s="71">
        <v>0</v>
      </c>
      <c r="J520" s="72">
        <v>0</v>
      </c>
      <c r="K520" s="38">
        <f t="shared" si="93"/>
        <v>0</v>
      </c>
      <c r="L520" s="38">
        <f t="shared" si="94"/>
        <v>0</v>
      </c>
      <c r="M520" s="38">
        <f t="shared" si="95"/>
        <v>0</v>
      </c>
      <c r="N520" s="38">
        <f t="shared" si="96"/>
        <v>0</v>
      </c>
      <c r="O520" s="38">
        <f t="shared" si="97"/>
        <v>0</v>
      </c>
      <c r="P520" s="38">
        <f t="shared" si="98"/>
        <v>0</v>
      </c>
      <c r="Q520" s="38">
        <f t="shared" si="99"/>
        <v>0</v>
      </c>
      <c r="R520" s="38">
        <f t="shared" si="100"/>
        <v>0</v>
      </c>
      <c r="S520" s="38">
        <f t="shared" si="101"/>
        <v>0</v>
      </c>
      <c r="T520" s="39">
        <f t="shared" si="102"/>
        <v>0</v>
      </c>
    </row>
    <row r="521" spans="2:20" ht="25.5" x14ac:dyDescent="0.2">
      <c r="B521" s="29">
        <v>478</v>
      </c>
      <c r="C521" s="30" t="s">
        <v>333</v>
      </c>
      <c r="D521" s="70">
        <v>500715.44</v>
      </c>
      <c r="E521" s="69">
        <v>523047.35</v>
      </c>
      <c r="F521" s="33">
        <v>0</v>
      </c>
      <c r="G521" s="34">
        <v>3345</v>
      </c>
      <c r="H521" s="35" t="s">
        <v>30</v>
      </c>
      <c r="I521" s="71">
        <v>0</v>
      </c>
      <c r="J521" s="72">
        <v>0</v>
      </c>
      <c r="K521" s="38">
        <f t="shared" si="93"/>
        <v>0</v>
      </c>
      <c r="L521" s="38">
        <f t="shared" si="94"/>
        <v>0</v>
      </c>
      <c r="M521" s="38">
        <f t="shared" si="95"/>
        <v>0</v>
      </c>
      <c r="N521" s="38">
        <f t="shared" si="96"/>
        <v>0</v>
      </c>
      <c r="O521" s="38">
        <f t="shared" si="97"/>
        <v>0</v>
      </c>
      <c r="P521" s="38">
        <f t="shared" si="98"/>
        <v>0</v>
      </c>
      <c r="Q521" s="38">
        <f t="shared" si="99"/>
        <v>0</v>
      </c>
      <c r="R521" s="38">
        <f t="shared" si="100"/>
        <v>0</v>
      </c>
      <c r="S521" s="38">
        <f t="shared" si="101"/>
        <v>0</v>
      </c>
      <c r="T521" s="39">
        <f t="shared" si="102"/>
        <v>0</v>
      </c>
    </row>
    <row r="522" spans="2:20" ht="25.5" x14ac:dyDescent="0.2">
      <c r="B522" s="29">
        <v>479</v>
      </c>
      <c r="C522" s="30" t="s">
        <v>334</v>
      </c>
      <c r="D522" s="70">
        <v>625.89</v>
      </c>
      <c r="E522" s="69">
        <v>653.79999999999995</v>
      </c>
      <c r="F522" s="33">
        <v>2031</v>
      </c>
      <c r="G522" s="34">
        <v>3348</v>
      </c>
      <c r="H522" s="35" t="s">
        <v>30</v>
      </c>
      <c r="I522" s="71">
        <v>0</v>
      </c>
      <c r="J522" s="72">
        <v>0</v>
      </c>
      <c r="K522" s="38">
        <f t="shared" si="93"/>
        <v>0</v>
      </c>
      <c r="L522" s="38">
        <f t="shared" si="94"/>
        <v>0</v>
      </c>
      <c r="M522" s="38">
        <f t="shared" si="95"/>
        <v>0</v>
      </c>
      <c r="N522" s="38">
        <f t="shared" si="96"/>
        <v>0</v>
      </c>
      <c r="O522" s="38">
        <f t="shared" si="97"/>
        <v>0</v>
      </c>
      <c r="P522" s="38">
        <f t="shared" si="98"/>
        <v>0</v>
      </c>
      <c r="Q522" s="38">
        <f t="shared" si="99"/>
        <v>0</v>
      </c>
      <c r="R522" s="38">
        <f t="shared" si="100"/>
        <v>0</v>
      </c>
      <c r="S522" s="38">
        <f t="shared" si="101"/>
        <v>0</v>
      </c>
      <c r="T522" s="39">
        <f t="shared" si="102"/>
        <v>0</v>
      </c>
    </row>
    <row r="523" spans="2:20" ht="25.5" x14ac:dyDescent="0.2">
      <c r="B523" s="29">
        <v>480</v>
      </c>
      <c r="C523" s="30" t="s">
        <v>335</v>
      </c>
      <c r="D523" s="70">
        <v>1251.79</v>
      </c>
      <c r="E523" s="69">
        <v>1307.6199999999999</v>
      </c>
      <c r="F523" s="33">
        <v>2032</v>
      </c>
      <c r="G523" s="34">
        <v>3349</v>
      </c>
      <c r="H523" s="35" t="s">
        <v>30</v>
      </c>
      <c r="I523" s="71">
        <v>0</v>
      </c>
      <c r="J523" s="72">
        <v>0</v>
      </c>
      <c r="K523" s="38">
        <f t="shared" si="93"/>
        <v>0</v>
      </c>
      <c r="L523" s="38">
        <f t="shared" si="94"/>
        <v>0</v>
      </c>
      <c r="M523" s="38">
        <f t="shared" si="95"/>
        <v>0</v>
      </c>
      <c r="N523" s="38">
        <f t="shared" si="96"/>
        <v>0</v>
      </c>
      <c r="O523" s="38">
        <f t="shared" si="97"/>
        <v>0</v>
      </c>
      <c r="P523" s="38">
        <f t="shared" si="98"/>
        <v>0</v>
      </c>
      <c r="Q523" s="38">
        <f t="shared" si="99"/>
        <v>0</v>
      </c>
      <c r="R523" s="38">
        <f t="shared" si="100"/>
        <v>0</v>
      </c>
      <c r="S523" s="38">
        <f t="shared" si="101"/>
        <v>0</v>
      </c>
      <c r="T523" s="39">
        <f t="shared" si="102"/>
        <v>0</v>
      </c>
    </row>
    <row r="524" spans="2:20" ht="25.5" x14ac:dyDescent="0.2">
      <c r="B524" s="29">
        <v>481</v>
      </c>
      <c r="C524" s="30" t="s">
        <v>336</v>
      </c>
      <c r="D524" s="70">
        <v>2503.58</v>
      </c>
      <c r="E524" s="69">
        <v>2615.2399999999998</v>
      </c>
      <c r="F524" s="33">
        <v>2033</v>
      </c>
      <c r="G524" s="34">
        <v>3350</v>
      </c>
      <c r="H524" s="35" t="s">
        <v>30</v>
      </c>
      <c r="I524" s="71">
        <v>0</v>
      </c>
      <c r="J524" s="72">
        <v>0</v>
      </c>
      <c r="K524" s="38">
        <f t="shared" si="93"/>
        <v>0</v>
      </c>
      <c r="L524" s="38">
        <f t="shared" si="94"/>
        <v>0</v>
      </c>
      <c r="M524" s="38">
        <f t="shared" si="95"/>
        <v>0</v>
      </c>
      <c r="N524" s="38">
        <f t="shared" si="96"/>
        <v>0</v>
      </c>
      <c r="O524" s="38">
        <f t="shared" si="97"/>
        <v>0</v>
      </c>
      <c r="P524" s="38">
        <f t="shared" si="98"/>
        <v>0</v>
      </c>
      <c r="Q524" s="38">
        <f t="shared" si="99"/>
        <v>0</v>
      </c>
      <c r="R524" s="38">
        <f t="shared" si="100"/>
        <v>0</v>
      </c>
      <c r="S524" s="38">
        <f t="shared" si="101"/>
        <v>0</v>
      </c>
      <c r="T524" s="39">
        <f t="shared" si="102"/>
        <v>0</v>
      </c>
    </row>
    <row r="525" spans="2:20" ht="25.5" x14ac:dyDescent="0.2">
      <c r="B525" s="29">
        <v>482</v>
      </c>
      <c r="C525" s="30" t="s">
        <v>337</v>
      </c>
      <c r="D525" s="70">
        <v>5007.1499999999996</v>
      </c>
      <c r="E525" s="69">
        <v>5230.47</v>
      </c>
      <c r="F525" s="33">
        <v>2034</v>
      </c>
      <c r="G525" s="34">
        <v>3351</v>
      </c>
      <c r="H525" s="35" t="s">
        <v>30</v>
      </c>
      <c r="I525" s="71">
        <v>0</v>
      </c>
      <c r="J525" s="72">
        <v>0</v>
      </c>
      <c r="K525" s="38">
        <f t="shared" si="93"/>
        <v>0</v>
      </c>
      <c r="L525" s="38">
        <f t="shared" si="94"/>
        <v>0</v>
      </c>
      <c r="M525" s="38">
        <f t="shared" si="95"/>
        <v>0</v>
      </c>
      <c r="N525" s="38">
        <f t="shared" si="96"/>
        <v>0</v>
      </c>
      <c r="O525" s="38">
        <f t="shared" si="97"/>
        <v>0</v>
      </c>
      <c r="P525" s="38">
        <f t="shared" si="98"/>
        <v>0</v>
      </c>
      <c r="Q525" s="38">
        <f t="shared" si="99"/>
        <v>0</v>
      </c>
      <c r="R525" s="38">
        <f t="shared" si="100"/>
        <v>0</v>
      </c>
      <c r="S525" s="38">
        <f t="shared" si="101"/>
        <v>0</v>
      </c>
      <c r="T525" s="39">
        <f t="shared" si="102"/>
        <v>0</v>
      </c>
    </row>
    <row r="526" spans="2:20" ht="25.5" x14ac:dyDescent="0.2">
      <c r="B526" s="29">
        <v>483</v>
      </c>
      <c r="C526" s="30" t="s">
        <v>338</v>
      </c>
      <c r="D526" s="70">
        <v>10014.299999999999</v>
      </c>
      <c r="E526" s="69">
        <v>10460.94</v>
      </c>
      <c r="F526" s="33">
        <v>2035</v>
      </c>
      <c r="G526" s="34">
        <v>3352</v>
      </c>
      <c r="H526" s="35" t="s">
        <v>30</v>
      </c>
      <c r="I526" s="71">
        <v>0</v>
      </c>
      <c r="J526" s="72">
        <v>0</v>
      </c>
      <c r="K526" s="38">
        <f t="shared" si="93"/>
        <v>0</v>
      </c>
      <c r="L526" s="38">
        <f t="shared" si="94"/>
        <v>0</v>
      </c>
      <c r="M526" s="38">
        <f t="shared" si="95"/>
        <v>0</v>
      </c>
      <c r="N526" s="38">
        <f t="shared" si="96"/>
        <v>0</v>
      </c>
      <c r="O526" s="38">
        <f t="shared" si="97"/>
        <v>0</v>
      </c>
      <c r="P526" s="38">
        <f t="shared" si="98"/>
        <v>0</v>
      </c>
      <c r="Q526" s="38">
        <f t="shared" si="99"/>
        <v>0</v>
      </c>
      <c r="R526" s="38">
        <f t="shared" si="100"/>
        <v>0</v>
      </c>
      <c r="S526" s="38">
        <f t="shared" si="101"/>
        <v>0</v>
      </c>
      <c r="T526" s="39">
        <f t="shared" si="102"/>
        <v>0</v>
      </c>
    </row>
    <row r="527" spans="2:20" ht="25.5" x14ac:dyDescent="0.2">
      <c r="B527" s="29">
        <v>484</v>
      </c>
      <c r="C527" s="30" t="s">
        <v>339</v>
      </c>
      <c r="D527" s="70">
        <v>15021.47</v>
      </c>
      <c r="E527" s="69">
        <v>15691.43</v>
      </c>
      <c r="F527" s="33">
        <v>2036</v>
      </c>
      <c r="G527" s="34">
        <v>3353</v>
      </c>
      <c r="H527" s="35" t="s">
        <v>30</v>
      </c>
      <c r="I527" s="71">
        <v>0</v>
      </c>
      <c r="J527" s="72">
        <v>0</v>
      </c>
      <c r="K527" s="38">
        <f t="shared" si="93"/>
        <v>0</v>
      </c>
      <c r="L527" s="38">
        <f t="shared" si="94"/>
        <v>0</v>
      </c>
      <c r="M527" s="38">
        <f t="shared" si="95"/>
        <v>0</v>
      </c>
      <c r="N527" s="38">
        <f t="shared" si="96"/>
        <v>0</v>
      </c>
      <c r="O527" s="38">
        <f t="shared" si="97"/>
        <v>0</v>
      </c>
      <c r="P527" s="38">
        <f t="shared" si="98"/>
        <v>0</v>
      </c>
      <c r="Q527" s="38">
        <f t="shared" si="99"/>
        <v>0</v>
      </c>
      <c r="R527" s="38">
        <f t="shared" si="100"/>
        <v>0</v>
      </c>
      <c r="S527" s="38">
        <f t="shared" si="101"/>
        <v>0</v>
      </c>
      <c r="T527" s="39">
        <f t="shared" si="102"/>
        <v>0</v>
      </c>
    </row>
    <row r="528" spans="2:20" ht="25.5" x14ac:dyDescent="0.2">
      <c r="B528" s="29">
        <v>485</v>
      </c>
      <c r="C528" s="30" t="s">
        <v>340</v>
      </c>
      <c r="D528" s="70">
        <v>25035.77</v>
      </c>
      <c r="E528" s="69">
        <v>26152.37</v>
      </c>
      <c r="F528" s="33">
        <v>2037</v>
      </c>
      <c r="G528" s="34">
        <v>3354</v>
      </c>
      <c r="H528" s="35" t="s">
        <v>30</v>
      </c>
      <c r="I528" s="71">
        <v>0</v>
      </c>
      <c r="J528" s="72">
        <v>0</v>
      </c>
      <c r="K528" s="38">
        <f t="shared" si="93"/>
        <v>0</v>
      </c>
      <c r="L528" s="38">
        <f t="shared" si="94"/>
        <v>0</v>
      </c>
      <c r="M528" s="38">
        <f t="shared" si="95"/>
        <v>0</v>
      </c>
      <c r="N528" s="38">
        <f t="shared" si="96"/>
        <v>0</v>
      </c>
      <c r="O528" s="38">
        <f t="shared" si="97"/>
        <v>0</v>
      </c>
      <c r="P528" s="38">
        <f t="shared" si="98"/>
        <v>0</v>
      </c>
      <c r="Q528" s="38">
        <f t="shared" si="99"/>
        <v>0</v>
      </c>
      <c r="R528" s="38">
        <f t="shared" si="100"/>
        <v>0</v>
      </c>
      <c r="S528" s="38">
        <f t="shared" si="101"/>
        <v>0</v>
      </c>
      <c r="T528" s="39">
        <f t="shared" si="102"/>
        <v>0</v>
      </c>
    </row>
    <row r="529" spans="2:20" ht="25.5" x14ac:dyDescent="0.2">
      <c r="B529" s="29">
        <v>486</v>
      </c>
      <c r="C529" s="30" t="s">
        <v>341</v>
      </c>
      <c r="D529" s="70">
        <v>37553.65</v>
      </c>
      <c r="E529" s="69">
        <v>39228.54</v>
      </c>
      <c r="F529" s="33">
        <v>2038</v>
      </c>
      <c r="G529" s="34">
        <v>3355</v>
      </c>
      <c r="H529" s="35" t="s">
        <v>30</v>
      </c>
      <c r="I529" s="71">
        <v>0</v>
      </c>
      <c r="J529" s="72">
        <v>0</v>
      </c>
      <c r="K529" s="38">
        <f t="shared" si="93"/>
        <v>0</v>
      </c>
      <c r="L529" s="38">
        <f t="shared" si="94"/>
        <v>0</v>
      </c>
      <c r="M529" s="38">
        <f t="shared" si="95"/>
        <v>0</v>
      </c>
      <c r="N529" s="38">
        <f t="shared" si="96"/>
        <v>0</v>
      </c>
      <c r="O529" s="38">
        <f t="shared" si="97"/>
        <v>0</v>
      </c>
      <c r="P529" s="38">
        <f t="shared" si="98"/>
        <v>0</v>
      </c>
      <c r="Q529" s="38">
        <f t="shared" si="99"/>
        <v>0</v>
      </c>
      <c r="R529" s="38">
        <f t="shared" si="100"/>
        <v>0</v>
      </c>
      <c r="S529" s="38">
        <f t="shared" si="101"/>
        <v>0</v>
      </c>
      <c r="T529" s="39">
        <f t="shared" si="102"/>
        <v>0</v>
      </c>
    </row>
    <row r="530" spans="2:20" ht="25.5" x14ac:dyDescent="0.2">
      <c r="B530" s="29">
        <v>487</v>
      </c>
      <c r="C530" s="30" t="s">
        <v>342</v>
      </c>
      <c r="D530" s="70">
        <v>50071.55</v>
      </c>
      <c r="E530" s="69">
        <v>52304.74</v>
      </c>
      <c r="F530" s="33">
        <v>2039</v>
      </c>
      <c r="G530" s="34">
        <v>3356</v>
      </c>
      <c r="H530" s="35" t="s">
        <v>30</v>
      </c>
      <c r="I530" s="71">
        <v>0</v>
      </c>
      <c r="J530" s="72">
        <v>0</v>
      </c>
      <c r="K530" s="38">
        <f t="shared" si="93"/>
        <v>0</v>
      </c>
      <c r="L530" s="38">
        <f t="shared" si="94"/>
        <v>0</v>
      </c>
      <c r="M530" s="38">
        <f t="shared" si="95"/>
        <v>0</v>
      </c>
      <c r="N530" s="38">
        <f t="shared" si="96"/>
        <v>0</v>
      </c>
      <c r="O530" s="38">
        <f t="shared" si="97"/>
        <v>0</v>
      </c>
      <c r="P530" s="38">
        <f t="shared" si="98"/>
        <v>0</v>
      </c>
      <c r="Q530" s="38">
        <f t="shared" si="99"/>
        <v>0</v>
      </c>
      <c r="R530" s="38">
        <f t="shared" si="100"/>
        <v>0</v>
      </c>
      <c r="S530" s="38">
        <f t="shared" si="101"/>
        <v>0</v>
      </c>
      <c r="T530" s="39">
        <f t="shared" si="102"/>
        <v>0</v>
      </c>
    </row>
    <row r="531" spans="2:20" ht="25.5" x14ac:dyDescent="0.2">
      <c r="B531" s="29">
        <v>488</v>
      </c>
      <c r="C531" s="30" t="s">
        <v>343</v>
      </c>
      <c r="D531" s="70">
        <v>62589.43</v>
      </c>
      <c r="E531" s="69">
        <v>65380.92</v>
      </c>
      <c r="F531" s="33">
        <v>2040</v>
      </c>
      <c r="G531" s="34">
        <v>3357</v>
      </c>
      <c r="H531" s="35" t="s">
        <v>30</v>
      </c>
      <c r="I531" s="71">
        <v>0</v>
      </c>
      <c r="J531" s="72">
        <v>0</v>
      </c>
      <c r="K531" s="38">
        <f t="shared" si="93"/>
        <v>0</v>
      </c>
      <c r="L531" s="38">
        <f t="shared" si="94"/>
        <v>0</v>
      </c>
      <c r="M531" s="38">
        <f t="shared" si="95"/>
        <v>0</v>
      </c>
      <c r="N531" s="38">
        <f t="shared" si="96"/>
        <v>0</v>
      </c>
      <c r="O531" s="38">
        <f t="shared" si="97"/>
        <v>0</v>
      </c>
      <c r="P531" s="38">
        <f t="shared" si="98"/>
        <v>0</v>
      </c>
      <c r="Q531" s="38">
        <f t="shared" si="99"/>
        <v>0</v>
      </c>
      <c r="R531" s="38">
        <f t="shared" si="100"/>
        <v>0</v>
      </c>
      <c r="S531" s="38">
        <f t="shared" si="101"/>
        <v>0</v>
      </c>
      <c r="T531" s="39">
        <f t="shared" si="102"/>
        <v>0</v>
      </c>
    </row>
    <row r="532" spans="2:20" ht="25.5" x14ac:dyDescent="0.2">
      <c r="B532" s="29">
        <v>489</v>
      </c>
      <c r="C532" s="30" t="s">
        <v>344</v>
      </c>
      <c r="D532" s="70">
        <v>100143.09</v>
      </c>
      <c r="E532" s="69">
        <v>104609.47</v>
      </c>
      <c r="F532" s="33">
        <v>2041</v>
      </c>
      <c r="G532" s="34">
        <v>3358</v>
      </c>
      <c r="H532" s="35" t="s">
        <v>30</v>
      </c>
      <c r="I532" s="71">
        <v>0</v>
      </c>
      <c r="J532" s="72">
        <v>0</v>
      </c>
      <c r="K532" s="38">
        <f t="shared" ref="K532:K595" si="103">0.1*I532</f>
        <v>0</v>
      </c>
      <c r="L532" s="38">
        <f t="shared" ref="L532:L595" si="104">0.03*I532</f>
        <v>0</v>
      </c>
      <c r="M532" s="38">
        <f t="shared" ref="M532:M595" si="105">0.06*I532</f>
        <v>0</v>
      </c>
      <c r="N532" s="38">
        <f t="shared" ref="N532:N595" si="106">0.02*I532</f>
        <v>0</v>
      </c>
      <c r="O532" s="38">
        <f t="shared" ref="O532:O595" si="107">0.02*I532</f>
        <v>0</v>
      </c>
      <c r="P532" s="38">
        <f t="shared" ref="P532:P595" si="108">0.0125*I532</f>
        <v>0</v>
      </c>
      <c r="Q532" s="38">
        <f t="shared" ref="Q532:Q595" si="109">0.05*I532</f>
        <v>0</v>
      </c>
      <c r="R532" s="38">
        <f t="shared" ref="R532:R595" si="110">0.009*I532</f>
        <v>0</v>
      </c>
      <c r="S532" s="38">
        <f t="shared" ref="S532:S595" si="111">0.001*I532</f>
        <v>0</v>
      </c>
      <c r="T532" s="39">
        <f t="shared" ref="T532:T595" si="112">SUM(I532:S532)</f>
        <v>0</v>
      </c>
    </row>
    <row r="533" spans="2:20" ht="25.5" x14ac:dyDescent="0.2">
      <c r="B533" s="29">
        <v>490</v>
      </c>
      <c r="C533" s="30" t="s">
        <v>345</v>
      </c>
      <c r="D533" s="70">
        <v>150214.64000000001</v>
      </c>
      <c r="E533" s="69">
        <v>156914.21</v>
      </c>
      <c r="F533" s="33">
        <v>2042</v>
      </c>
      <c r="G533" s="34">
        <v>3360</v>
      </c>
      <c r="H533" s="35" t="s">
        <v>30</v>
      </c>
      <c r="I533" s="71">
        <v>0</v>
      </c>
      <c r="J533" s="72">
        <v>0</v>
      </c>
      <c r="K533" s="38">
        <f t="shared" si="103"/>
        <v>0</v>
      </c>
      <c r="L533" s="38">
        <f t="shared" si="104"/>
        <v>0</v>
      </c>
      <c r="M533" s="38">
        <f t="shared" si="105"/>
        <v>0</v>
      </c>
      <c r="N533" s="38">
        <f t="shared" si="106"/>
        <v>0</v>
      </c>
      <c r="O533" s="38">
        <f t="shared" si="107"/>
        <v>0</v>
      </c>
      <c r="P533" s="38">
        <f t="shared" si="108"/>
        <v>0</v>
      </c>
      <c r="Q533" s="38">
        <f t="shared" si="109"/>
        <v>0</v>
      </c>
      <c r="R533" s="38">
        <f t="shared" si="110"/>
        <v>0</v>
      </c>
      <c r="S533" s="38">
        <f t="shared" si="111"/>
        <v>0</v>
      </c>
      <c r="T533" s="39">
        <f t="shared" si="112"/>
        <v>0</v>
      </c>
    </row>
    <row r="534" spans="2:20" ht="25.5" x14ac:dyDescent="0.2">
      <c r="B534" s="29">
        <v>491</v>
      </c>
      <c r="C534" s="30" t="s">
        <v>346</v>
      </c>
      <c r="D534" s="70">
        <v>250357.73</v>
      </c>
      <c r="E534" s="69">
        <v>261523.68</v>
      </c>
      <c r="F534" s="33">
        <v>2044</v>
      </c>
      <c r="G534" s="34">
        <v>3362</v>
      </c>
      <c r="H534" s="35" t="s">
        <v>30</v>
      </c>
      <c r="I534" s="71">
        <v>0</v>
      </c>
      <c r="J534" s="72">
        <v>0</v>
      </c>
      <c r="K534" s="38">
        <f t="shared" si="103"/>
        <v>0</v>
      </c>
      <c r="L534" s="38">
        <f t="shared" si="104"/>
        <v>0</v>
      </c>
      <c r="M534" s="38">
        <f t="shared" si="105"/>
        <v>0</v>
      </c>
      <c r="N534" s="38">
        <f t="shared" si="106"/>
        <v>0</v>
      </c>
      <c r="O534" s="38">
        <f t="shared" si="107"/>
        <v>0</v>
      </c>
      <c r="P534" s="38">
        <f t="shared" si="108"/>
        <v>0</v>
      </c>
      <c r="Q534" s="38">
        <f t="shared" si="109"/>
        <v>0</v>
      </c>
      <c r="R534" s="38">
        <f t="shared" si="110"/>
        <v>0</v>
      </c>
      <c r="S534" s="38">
        <f t="shared" si="111"/>
        <v>0</v>
      </c>
      <c r="T534" s="39">
        <f t="shared" si="112"/>
        <v>0</v>
      </c>
    </row>
    <row r="535" spans="2:20" ht="25.5" x14ac:dyDescent="0.2">
      <c r="B535" s="29">
        <v>492</v>
      </c>
      <c r="C535" s="30" t="s">
        <v>347</v>
      </c>
      <c r="D535" s="70">
        <v>375536.58</v>
      </c>
      <c r="E535" s="69">
        <v>392285.51</v>
      </c>
      <c r="F535" s="33">
        <v>2046</v>
      </c>
      <c r="G535" s="34">
        <v>3364</v>
      </c>
      <c r="H535" s="35" t="s">
        <v>30</v>
      </c>
      <c r="I535" s="71">
        <v>0</v>
      </c>
      <c r="J535" s="72">
        <v>0</v>
      </c>
      <c r="K535" s="38">
        <f t="shared" si="103"/>
        <v>0</v>
      </c>
      <c r="L535" s="38">
        <f t="shared" si="104"/>
        <v>0</v>
      </c>
      <c r="M535" s="38">
        <f t="shared" si="105"/>
        <v>0</v>
      </c>
      <c r="N535" s="38">
        <f t="shared" si="106"/>
        <v>0</v>
      </c>
      <c r="O535" s="38">
        <f t="shared" si="107"/>
        <v>0</v>
      </c>
      <c r="P535" s="38">
        <f t="shared" si="108"/>
        <v>0</v>
      </c>
      <c r="Q535" s="38">
        <f t="shared" si="109"/>
        <v>0</v>
      </c>
      <c r="R535" s="38">
        <f t="shared" si="110"/>
        <v>0</v>
      </c>
      <c r="S535" s="38">
        <f t="shared" si="111"/>
        <v>0</v>
      </c>
      <c r="T535" s="39">
        <f t="shared" si="112"/>
        <v>0</v>
      </c>
    </row>
    <row r="536" spans="2:20" ht="25.5" x14ac:dyDescent="0.2">
      <c r="B536" s="29">
        <v>493</v>
      </c>
      <c r="C536" s="30" t="s">
        <v>348</v>
      </c>
      <c r="D536" s="70">
        <v>500715.44</v>
      </c>
      <c r="E536" s="69">
        <v>523047.35</v>
      </c>
      <c r="F536" s="33">
        <v>2047</v>
      </c>
      <c r="G536" s="34">
        <v>3365</v>
      </c>
      <c r="H536" s="35" t="s">
        <v>30</v>
      </c>
      <c r="I536" s="71">
        <v>0</v>
      </c>
      <c r="J536" s="72">
        <v>0</v>
      </c>
      <c r="K536" s="38">
        <f t="shared" si="103"/>
        <v>0</v>
      </c>
      <c r="L536" s="38">
        <f t="shared" si="104"/>
        <v>0</v>
      </c>
      <c r="M536" s="38">
        <f t="shared" si="105"/>
        <v>0</v>
      </c>
      <c r="N536" s="38">
        <f t="shared" si="106"/>
        <v>0</v>
      </c>
      <c r="O536" s="38">
        <f t="shared" si="107"/>
        <v>0</v>
      </c>
      <c r="P536" s="38">
        <f t="shared" si="108"/>
        <v>0</v>
      </c>
      <c r="Q536" s="38">
        <f t="shared" si="109"/>
        <v>0</v>
      </c>
      <c r="R536" s="38">
        <f t="shared" si="110"/>
        <v>0</v>
      </c>
      <c r="S536" s="38">
        <f t="shared" si="111"/>
        <v>0</v>
      </c>
      <c r="T536" s="39">
        <f t="shared" si="112"/>
        <v>0</v>
      </c>
    </row>
    <row r="537" spans="2:20" ht="25.5" x14ac:dyDescent="0.2">
      <c r="B537" s="29">
        <v>494</v>
      </c>
      <c r="C537" s="30" t="s">
        <v>349</v>
      </c>
      <c r="D537" s="70">
        <v>500715.44</v>
      </c>
      <c r="E537" s="69">
        <v>523047.35</v>
      </c>
      <c r="F537" s="33">
        <v>0</v>
      </c>
      <c r="G537" s="34">
        <v>3366</v>
      </c>
      <c r="H537" s="35" t="s">
        <v>30</v>
      </c>
      <c r="I537" s="71">
        <v>0</v>
      </c>
      <c r="J537" s="72">
        <v>0</v>
      </c>
      <c r="K537" s="38">
        <f t="shared" si="103"/>
        <v>0</v>
      </c>
      <c r="L537" s="38">
        <f t="shared" si="104"/>
        <v>0</v>
      </c>
      <c r="M537" s="38">
        <f t="shared" si="105"/>
        <v>0</v>
      </c>
      <c r="N537" s="38">
        <f t="shared" si="106"/>
        <v>0</v>
      </c>
      <c r="O537" s="38">
        <f t="shared" si="107"/>
        <v>0</v>
      </c>
      <c r="P537" s="38">
        <f t="shared" si="108"/>
        <v>0</v>
      </c>
      <c r="Q537" s="38">
        <f t="shared" si="109"/>
        <v>0</v>
      </c>
      <c r="R537" s="38">
        <f t="shared" si="110"/>
        <v>0</v>
      </c>
      <c r="S537" s="38">
        <f t="shared" si="111"/>
        <v>0</v>
      </c>
      <c r="T537" s="39">
        <f t="shared" si="112"/>
        <v>0</v>
      </c>
    </row>
    <row r="538" spans="2:20" ht="38.25" x14ac:dyDescent="0.2">
      <c r="B538" s="29">
        <v>495</v>
      </c>
      <c r="C538" s="30" t="s">
        <v>350</v>
      </c>
      <c r="D538" s="70">
        <v>625.89</v>
      </c>
      <c r="E538" s="69">
        <v>653.79999999999995</v>
      </c>
      <c r="F538" s="33">
        <v>2051</v>
      </c>
      <c r="G538" s="34">
        <v>3369</v>
      </c>
      <c r="H538" s="35" t="s">
        <v>30</v>
      </c>
      <c r="I538" s="71">
        <v>0</v>
      </c>
      <c r="J538" s="72">
        <v>0</v>
      </c>
      <c r="K538" s="38">
        <f t="shared" si="103"/>
        <v>0</v>
      </c>
      <c r="L538" s="38">
        <f t="shared" si="104"/>
        <v>0</v>
      </c>
      <c r="M538" s="38">
        <f t="shared" si="105"/>
        <v>0</v>
      </c>
      <c r="N538" s="38">
        <f t="shared" si="106"/>
        <v>0</v>
      </c>
      <c r="O538" s="38">
        <f t="shared" si="107"/>
        <v>0</v>
      </c>
      <c r="P538" s="38">
        <f t="shared" si="108"/>
        <v>0</v>
      </c>
      <c r="Q538" s="38">
        <f t="shared" si="109"/>
        <v>0</v>
      </c>
      <c r="R538" s="38">
        <f t="shared" si="110"/>
        <v>0</v>
      </c>
      <c r="S538" s="38">
        <f t="shared" si="111"/>
        <v>0</v>
      </c>
      <c r="T538" s="39">
        <f t="shared" si="112"/>
        <v>0</v>
      </c>
    </row>
    <row r="539" spans="2:20" ht="38.25" x14ac:dyDescent="0.2">
      <c r="B539" s="29">
        <v>496</v>
      </c>
      <c r="C539" s="30" t="s">
        <v>351</v>
      </c>
      <c r="D539" s="70">
        <v>1251.79</v>
      </c>
      <c r="E539" s="69">
        <v>1307.6199999999999</v>
      </c>
      <c r="F539" s="33">
        <v>2052</v>
      </c>
      <c r="G539" s="34">
        <v>3370</v>
      </c>
      <c r="H539" s="35" t="s">
        <v>30</v>
      </c>
      <c r="I539" s="71">
        <v>0</v>
      </c>
      <c r="J539" s="72">
        <v>0</v>
      </c>
      <c r="K539" s="38">
        <f t="shared" si="103"/>
        <v>0</v>
      </c>
      <c r="L539" s="38">
        <f t="shared" si="104"/>
        <v>0</v>
      </c>
      <c r="M539" s="38">
        <f t="shared" si="105"/>
        <v>0</v>
      </c>
      <c r="N539" s="38">
        <f t="shared" si="106"/>
        <v>0</v>
      </c>
      <c r="O539" s="38">
        <f t="shared" si="107"/>
        <v>0</v>
      </c>
      <c r="P539" s="38">
        <f t="shared" si="108"/>
        <v>0</v>
      </c>
      <c r="Q539" s="38">
        <f t="shared" si="109"/>
        <v>0</v>
      </c>
      <c r="R539" s="38">
        <f t="shared" si="110"/>
        <v>0</v>
      </c>
      <c r="S539" s="38">
        <f t="shared" si="111"/>
        <v>0</v>
      </c>
      <c r="T539" s="39">
        <f t="shared" si="112"/>
        <v>0</v>
      </c>
    </row>
    <row r="540" spans="2:20" ht="38.25" x14ac:dyDescent="0.2">
      <c r="B540" s="29">
        <v>497</v>
      </c>
      <c r="C540" s="30" t="s">
        <v>352</v>
      </c>
      <c r="D540" s="70">
        <v>2503.58</v>
      </c>
      <c r="E540" s="69">
        <v>2615.2399999999998</v>
      </c>
      <c r="F540" s="33">
        <v>2053</v>
      </c>
      <c r="G540" s="34">
        <v>3371</v>
      </c>
      <c r="H540" s="35" t="s">
        <v>30</v>
      </c>
      <c r="I540" s="71">
        <v>0</v>
      </c>
      <c r="J540" s="72">
        <v>0</v>
      </c>
      <c r="K540" s="38">
        <f t="shared" si="103"/>
        <v>0</v>
      </c>
      <c r="L540" s="38">
        <f t="shared" si="104"/>
        <v>0</v>
      </c>
      <c r="M540" s="38">
        <f t="shared" si="105"/>
        <v>0</v>
      </c>
      <c r="N540" s="38">
        <f t="shared" si="106"/>
        <v>0</v>
      </c>
      <c r="O540" s="38">
        <f t="shared" si="107"/>
        <v>0</v>
      </c>
      <c r="P540" s="38">
        <f t="shared" si="108"/>
        <v>0</v>
      </c>
      <c r="Q540" s="38">
        <f t="shared" si="109"/>
        <v>0</v>
      </c>
      <c r="R540" s="38">
        <f t="shared" si="110"/>
        <v>0</v>
      </c>
      <c r="S540" s="38">
        <f t="shared" si="111"/>
        <v>0</v>
      </c>
      <c r="T540" s="39">
        <f t="shared" si="112"/>
        <v>0</v>
      </c>
    </row>
    <row r="541" spans="2:20" ht="38.25" x14ac:dyDescent="0.2">
      <c r="B541" s="29">
        <v>498</v>
      </c>
      <c r="C541" s="30" t="s">
        <v>353</v>
      </c>
      <c r="D541" s="70">
        <v>5007.1499999999996</v>
      </c>
      <c r="E541" s="69">
        <v>5230.47</v>
      </c>
      <c r="F541" s="33">
        <v>2054</v>
      </c>
      <c r="G541" s="34">
        <v>3372</v>
      </c>
      <c r="H541" s="35" t="s">
        <v>30</v>
      </c>
      <c r="I541" s="71">
        <v>0</v>
      </c>
      <c r="J541" s="72">
        <v>0</v>
      </c>
      <c r="K541" s="38">
        <f t="shared" si="103"/>
        <v>0</v>
      </c>
      <c r="L541" s="38">
        <f t="shared" si="104"/>
        <v>0</v>
      </c>
      <c r="M541" s="38">
        <f t="shared" si="105"/>
        <v>0</v>
      </c>
      <c r="N541" s="38">
        <f t="shared" si="106"/>
        <v>0</v>
      </c>
      <c r="O541" s="38">
        <f t="shared" si="107"/>
        <v>0</v>
      </c>
      <c r="P541" s="38">
        <f t="shared" si="108"/>
        <v>0</v>
      </c>
      <c r="Q541" s="38">
        <f t="shared" si="109"/>
        <v>0</v>
      </c>
      <c r="R541" s="38">
        <f t="shared" si="110"/>
        <v>0</v>
      </c>
      <c r="S541" s="38">
        <f t="shared" si="111"/>
        <v>0</v>
      </c>
      <c r="T541" s="39">
        <f t="shared" si="112"/>
        <v>0</v>
      </c>
    </row>
    <row r="542" spans="2:20" ht="38.25" x14ac:dyDescent="0.2">
      <c r="B542" s="29">
        <v>499</v>
      </c>
      <c r="C542" s="30" t="s">
        <v>354</v>
      </c>
      <c r="D542" s="70">
        <v>10014.299999999999</v>
      </c>
      <c r="E542" s="69">
        <v>10460.94</v>
      </c>
      <c r="F542" s="33">
        <v>2055</v>
      </c>
      <c r="G542" s="34">
        <v>3373</v>
      </c>
      <c r="H542" s="35" t="s">
        <v>30</v>
      </c>
      <c r="I542" s="71">
        <v>0</v>
      </c>
      <c r="J542" s="72">
        <v>0</v>
      </c>
      <c r="K542" s="38">
        <f t="shared" si="103"/>
        <v>0</v>
      </c>
      <c r="L542" s="38">
        <f t="shared" si="104"/>
        <v>0</v>
      </c>
      <c r="M542" s="38">
        <f t="shared" si="105"/>
        <v>0</v>
      </c>
      <c r="N542" s="38">
        <f t="shared" si="106"/>
        <v>0</v>
      </c>
      <c r="O542" s="38">
        <f t="shared" si="107"/>
        <v>0</v>
      </c>
      <c r="P542" s="38">
        <f t="shared" si="108"/>
        <v>0</v>
      </c>
      <c r="Q542" s="38">
        <f t="shared" si="109"/>
        <v>0</v>
      </c>
      <c r="R542" s="38">
        <f t="shared" si="110"/>
        <v>0</v>
      </c>
      <c r="S542" s="38">
        <f t="shared" si="111"/>
        <v>0</v>
      </c>
      <c r="T542" s="39">
        <f t="shared" si="112"/>
        <v>0</v>
      </c>
    </row>
    <row r="543" spans="2:20" ht="38.25" x14ac:dyDescent="0.2">
      <c r="B543" s="29">
        <v>500</v>
      </c>
      <c r="C543" s="30" t="s">
        <v>355</v>
      </c>
      <c r="D543" s="70">
        <v>15021.47</v>
      </c>
      <c r="E543" s="69">
        <v>15691.43</v>
      </c>
      <c r="F543" s="33">
        <v>2056</v>
      </c>
      <c r="G543" s="34">
        <v>3374</v>
      </c>
      <c r="H543" s="35" t="s">
        <v>30</v>
      </c>
      <c r="I543" s="71">
        <v>0</v>
      </c>
      <c r="J543" s="72">
        <v>0</v>
      </c>
      <c r="K543" s="38">
        <f t="shared" si="103"/>
        <v>0</v>
      </c>
      <c r="L543" s="38">
        <f t="shared" si="104"/>
        <v>0</v>
      </c>
      <c r="M543" s="38">
        <f t="shared" si="105"/>
        <v>0</v>
      </c>
      <c r="N543" s="38">
        <f t="shared" si="106"/>
        <v>0</v>
      </c>
      <c r="O543" s="38">
        <f t="shared" si="107"/>
        <v>0</v>
      </c>
      <c r="P543" s="38">
        <f t="shared" si="108"/>
        <v>0</v>
      </c>
      <c r="Q543" s="38">
        <f t="shared" si="109"/>
        <v>0</v>
      </c>
      <c r="R543" s="38">
        <f t="shared" si="110"/>
        <v>0</v>
      </c>
      <c r="S543" s="38">
        <f t="shared" si="111"/>
        <v>0</v>
      </c>
      <c r="T543" s="39">
        <f t="shared" si="112"/>
        <v>0</v>
      </c>
    </row>
    <row r="544" spans="2:20" ht="38.25" x14ac:dyDescent="0.2">
      <c r="B544" s="29">
        <v>501</v>
      </c>
      <c r="C544" s="30" t="s">
        <v>356</v>
      </c>
      <c r="D544" s="70">
        <v>25035.77</v>
      </c>
      <c r="E544" s="69">
        <v>26152.37</v>
      </c>
      <c r="F544" s="33">
        <v>2057</v>
      </c>
      <c r="G544" s="34">
        <v>3375</v>
      </c>
      <c r="H544" s="35" t="s">
        <v>30</v>
      </c>
      <c r="I544" s="71">
        <v>0</v>
      </c>
      <c r="J544" s="72">
        <v>0</v>
      </c>
      <c r="K544" s="38">
        <f t="shared" si="103"/>
        <v>0</v>
      </c>
      <c r="L544" s="38">
        <f t="shared" si="104"/>
        <v>0</v>
      </c>
      <c r="M544" s="38">
        <f t="shared" si="105"/>
        <v>0</v>
      </c>
      <c r="N544" s="38">
        <f t="shared" si="106"/>
        <v>0</v>
      </c>
      <c r="O544" s="38">
        <f t="shared" si="107"/>
        <v>0</v>
      </c>
      <c r="P544" s="38">
        <f t="shared" si="108"/>
        <v>0</v>
      </c>
      <c r="Q544" s="38">
        <f t="shared" si="109"/>
        <v>0</v>
      </c>
      <c r="R544" s="38">
        <f t="shared" si="110"/>
        <v>0</v>
      </c>
      <c r="S544" s="38">
        <f t="shared" si="111"/>
        <v>0</v>
      </c>
      <c r="T544" s="39">
        <f t="shared" si="112"/>
        <v>0</v>
      </c>
    </row>
    <row r="545" spans="2:20" ht="38.25" x14ac:dyDescent="0.2">
      <c r="B545" s="29">
        <v>502</v>
      </c>
      <c r="C545" s="30" t="s">
        <v>357</v>
      </c>
      <c r="D545" s="70">
        <v>37553.65</v>
      </c>
      <c r="E545" s="69">
        <v>39228.54</v>
      </c>
      <c r="F545" s="33">
        <v>2058</v>
      </c>
      <c r="G545" s="34">
        <v>3376</v>
      </c>
      <c r="H545" s="35" t="s">
        <v>30</v>
      </c>
      <c r="I545" s="71">
        <v>0</v>
      </c>
      <c r="J545" s="72">
        <v>0</v>
      </c>
      <c r="K545" s="38">
        <f t="shared" si="103"/>
        <v>0</v>
      </c>
      <c r="L545" s="38">
        <f t="shared" si="104"/>
        <v>0</v>
      </c>
      <c r="M545" s="38">
        <f t="shared" si="105"/>
        <v>0</v>
      </c>
      <c r="N545" s="38">
        <f t="shared" si="106"/>
        <v>0</v>
      </c>
      <c r="O545" s="38">
        <f t="shared" si="107"/>
        <v>0</v>
      </c>
      <c r="P545" s="38">
        <f t="shared" si="108"/>
        <v>0</v>
      </c>
      <c r="Q545" s="38">
        <f t="shared" si="109"/>
        <v>0</v>
      </c>
      <c r="R545" s="38">
        <f t="shared" si="110"/>
        <v>0</v>
      </c>
      <c r="S545" s="38">
        <f t="shared" si="111"/>
        <v>0</v>
      </c>
      <c r="T545" s="39">
        <f t="shared" si="112"/>
        <v>0</v>
      </c>
    </row>
    <row r="546" spans="2:20" ht="38.25" x14ac:dyDescent="0.2">
      <c r="B546" s="29">
        <v>503</v>
      </c>
      <c r="C546" s="30" t="s">
        <v>358</v>
      </c>
      <c r="D546" s="70">
        <v>50071.55</v>
      </c>
      <c r="E546" s="69">
        <v>52304.74</v>
      </c>
      <c r="F546" s="33">
        <v>2059</v>
      </c>
      <c r="G546" s="34">
        <v>3377</v>
      </c>
      <c r="H546" s="35" t="s">
        <v>30</v>
      </c>
      <c r="I546" s="71">
        <v>0</v>
      </c>
      <c r="J546" s="72">
        <v>0</v>
      </c>
      <c r="K546" s="38">
        <f t="shared" si="103"/>
        <v>0</v>
      </c>
      <c r="L546" s="38">
        <f t="shared" si="104"/>
        <v>0</v>
      </c>
      <c r="M546" s="38">
        <f t="shared" si="105"/>
        <v>0</v>
      </c>
      <c r="N546" s="38">
        <f t="shared" si="106"/>
        <v>0</v>
      </c>
      <c r="O546" s="38">
        <f t="shared" si="107"/>
        <v>0</v>
      </c>
      <c r="P546" s="38">
        <f t="shared" si="108"/>
        <v>0</v>
      </c>
      <c r="Q546" s="38">
        <f t="shared" si="109"/>
        <v>0</v>
      </c>
      <c r="R546" s="38">
        <f t="shared" si="110"/>
        <v>0</v>
      </c>
      <c r="S546" s="38">
        <f t="shared" si="111"/>
        <v>0</v>
      </c>
      <c r="T546" s="39">
        <f t="shared" si="112"/>
        <v>0</v>
      </c>
    </row>
    <row r="547" spans="2:20" ht="38.25" x14ac:dyDescent="0.2">
      <c r="B547" s="29">
        <v>504</v>
      </c>
      <c r="C547" s="30" t="s">
        <v>359</v>
      </c>
      <c r="D547" s="70">
        <v>62589.43</v>
      </c>
      <c r="E547" s="69">
        <v>65380.92</v>
      </c>
      <c r="F547" s="33">
        <v>2060</v>
      </c>
      <c r="G547" s="34">
        <v>3378</v>
      </c>
      <c r="H547" s="35" t="s">
        <v>30</v>
      </c>
      <c r="I547" s="71">
        <v>0</v>
      </c>
      <c r="J547" s="72">
        <v>0</v>
      </c>
      <c r="K547" s="38">
        <f t="shared" si="103"/>
        <v>0</v>
      </c>
      <c r="L547" s="38">
        <f t="shared" si="104"/>
        <v>0</v>
      </c>
      <c r="M547" s="38">
        <f t="shared" si="105"/>
        <v>0</v>
      </c>
      <c r="N547" s="38">
        <f t="shared" si="106"/>
        <v>0</v>
      </c>
      <c r="O547" s="38">
        <f t="shared" si="107"/>
        <v>0</v>
      </c>
      <c r="P547" s="38">
        <f t="shared" si="108"/>
        <v>0</v>
      </c>
      <c r="Q547" s="38">
        <f t="shared" si="109"/>
        <v>0</v>
      </c>
      <c r="R547" s="38">
        <f t="shared" si="110"/>
        <v>0</v>
      </c>
      <c r="S547" s="38">
        <f t="shared" si="111"/>
        <v>0</v>
      </c>
      <c r="T547" s="39">
        <f t="shared" si="112"/>
        <v>0</v>
      </c>
    </row>
    <row r="548" spans="2:20" ht="38.25" x14ac:dyDescent="0.2">
      <c r="B548" s="29">
        <v>505</v>
      </c>
      <c r="C548" s="30" t="s">
        <v>360</v>
      </c>
      <c r="D548" s="70">
        <v>100143.09</v>
      </c>
      <c r="E548" s="69">
        <v>104609.47</v>
      </c>
      <c r="F548" s="33">
        <v>2061</v>
      </c>
      <c r="G548" s="34">
        <v>3379</v>
      </c>
      <c r="H548" s="35" t="s">
        <v>30</v>
      </c>
      <c r="I548" s="71">
        <v>0</v>
      </c>
      <c r="J548" s="72">
        <v>0</v>
      </c>
      <c r="K548" s="38">
        <f t="shared" si="103"/>
        <v>0</v>
      </c>
      <c r="L548" s="38">
        <f t="shared" si="104"/>
        <v>0</v>
      </c>
      <c r="M548" s="38">
        <f t="shared" si="105"/>
        <v>0</v>
      </c>
      <c r="N548" s="38">
        <f t="shared" si="106"/>
        <v>0</v>
      </c>
      <c r="O548" s="38">
        <f t="shared" si="107"/>
        <v>0</v>
      </c>
      <c r="P548" s="38">
        <f t="shared" si="108"/>
        <v>0</v>
      </c>
      <c r="Q548" s="38">
        <f t="shared" si="109"/>
        <v>0</v>
      </c>
      <c r="R548" s="38">
        <f t="shared" si="110"/>
        <v>0</v>
      </c>
      <c r="S548" s="38">
        <f t="shared" si="111"/>
        <v>0</v>
      </c>
      <c r="T548" s="39">
        <f t="shared" si="112"/>
        <v>0</v>
      </c>
    </row>
    <row r="549" spans="2:20" ht="38.25" x14ac:dyDescent="0.2">
      <c r="B549" s="29">
        <v>506</v>
      </c>
      <c r="C549" s="30" t="s">
        <v>361</v>
      </c>
      <c r="D549" s="70">
        <v>150214.64000000001</v>
      </c>
      <c r="E549" s="69">
        <v>156914.21</v>
      </c>
      <c r="F549" s="33">
        <v>2062</v>
      </c>
      <c r="G549" s="34">
        <v>3381</v>
      </c>
      <c r="H549" s="35" t="s">
        <v>30</v>
      </c>
      <c r="I549" s="71">
        <v>0</v>
      </c>
      <c r="J549" s="72">
        <v>0</v>
      </c>
      <c r="K549" s="38">
        <f t="shared" si="103"/>
        <v>0</v>
      </c>
      <c r="L549" s="38">
        <f t="shared" si="104"/>
        <v>0</v>
      </c>
      <c r="M549" s="38">
        <f t="shared" si="105"/>
        <v>0</v>
      </c>
      <c r="N549" s="38">
        <f t="shared" si="106"/>
        <v>0</v>
      </c>
      <c r="O549" s="38">
        <f t="shared" si="107"/>
        <v>0</v>
      </c>
      <c r="P549" s="38">
        <f t="shared" si="108"/>
        <v>0</v>
      </c>
      <c r="Q549" s="38">
        <f t="shared" si="109"/>
        <v>0</v>
      </c>
      <c r="R549" s="38">
        <f t="shared" si="110"/>
        <v>0</v>
      </c>
      <c r="S549" s="38">
        <f t="shared" si="111"/>
        <v>0</v>
      </c>
      <c r="T549" s="39">
        <f t="shared" si="112"/>
        <v>0</v>
      </c>
    </row>
    <row r="550" spans="2:20" ht="38.25" x14ac:dyDescent="0.2">
      <c r="B550" s="29">
        <v>507</v>
      </c>
      <c r="C550" s="30" t="s">
        <v>362</v>
      </c>
      <c r="D550" s="70">
        <v>250357.73</v>
      </c>
      <c r="E550" s="69">
        <v>261523.68</v>
      </c>
      <c r="F550" s="33">
        <v>2064</v>
      </c>
      <c r="G550" s="34">
        <v>3383</v>
      </c>
      <c r="H550" s="35" t="s">
        <v>30</v>
      </c>
      <c r="I550" s="71">
        <v>0</v>
      </c>
      <c r="J550" s="72">
        <v>0</v>
      </c>
      <c r="K550" s="38">
        <f t="shared" si="103"/>
        <v>0</v>
      </c>
      <c r="L550" s="38">
        <f t="shared" si="104"/>
        <v>0</v>
      </c>
      <c r="M550" s="38">
        <f t="shared" si="105"/>
        <v>0</v>
      </c>
      <c r="N550" s="38">
        <f t="shared" si="106"/>
        <v>0</v>
      </c>
      <c r="O550" s="38">
        <f t="shared" si="107"/>
        <v>0</v>
      </c>
      <c r="P550" s="38">
        <f t="shared" si="108"/>
        <v>0</v>
      </c>
      <c r="Q550" s="38">
        <f t="shared" si="109"/>
        <v>0</v>
      </c>
      <c r="R550" s="38">
        <f t="shared" si="110"/>
        <v>0</v>
      </c>
      <c r="S550" s="38">
        <f t="shared" si="111"/>
        <v>0</v>
      </c>
      <c r="T550" s="39">
        <f t="shared" si="112"/>
        <v>0</v>
      </c>
    </row>
    <row r="551" spans="2:20" ht="38.25" x14ac:dyDescent="0.2">
      <c r="B551" s="29">
        <v>508</v>
      </c>
      <c r="C551" s="30" t="s">
        <v>363</v>
      </c>
      <c r="D551" s="70">
        <v>375536.58</v>
      </c>
      <c r="E551" s="69">
        <v>392285.51</v>
      </c>
      <c r="F551" s="33">
        <v>2066</v>
      </c>
      <c r="G551" s="34">
        <v>3385</v>
      </c>
      <c r="H551" s="35" t="s">
        <v>30</v>
      </c>
      <c r="I551" s="71">
        <v>0</v>
      </c>
      <c r="J551" s="72">
        <v>0</v>
      </c>
      <c r="K551" s="38">
        <f t="shared" si="103"/>
        <v>0</v>
      </c>
      <c r="L551" s="38">
        <f t="shared" si="104"/>
        <v>0</v>
      </c>
      <c r="M551" s="38">
        <f t="shared" si="105"/>
        <v>0</v>
      </c>
      <c r="N551" s="38">
        <f t="shared" si="106"/>
        <v>0</v>
      </c>
      <c r="O551" s="38">
        <f t="shared" si="107"/>
        <v>0</v>
      </c>
      <c r="P551" s="38">
        <f t="shared" si="108"/>
        <v>0</v>
      </c>
      <c r="Q551" s="38">
        <f t="shared" si="109"/>
        <v>0</v>
      </c>
      <c r="R551" s="38">
        <f t="shared" si="110"/>
        <v>0</v>
      </c>
      <c r="S551" s="38">
        <f t="shared" si="111"/>
        <v>0</v>
      </c>
      <c r="T551" s="39">
        <f t="shared" si="112"/>
        <v>0</v>
      </c>
    </row>
    <row r="552" spans="2:20" ht="38.25" x14ac:dyDescent="0.2">
      <c r="B552" s="29">
        <v>509</v>
      </c>
      <c r="C552" s="30" t="s">
        <v>364</v>
      </c>
      <c r="D552" s="70">
        <v>500715.44</v>
      </c>
      <c r="E552" s="69">
        <v>523047.35</v>
      </c>
      <c r="F552" s="33">
        <v>2067</v>
      </c>
      <c r="G552" s="34">
        <v>3386</v>
      </c>
      <c r="H552" s="35" t="s">
        <v>30</v>
      </c>
      <c r="I552" s="71">
        <v>0</v>
      </c>
      <c r="J552" s="72">
        <v>0</v>
      </c>
      <c r="K552" s="38">
        <f t="shared" si="103"/>
        <v>0</v>
      </c>
      <c r="L552" s="38">
        <f t="shared" si="104"/>
        <v>0</v>
      </c>
      <c r="M552" s="38">
        <f t="shared" si="105"/>
        <v>0</v>
      </c>
      <c r="N552" s="38">
        <f t="shared" si="106"/>
        <v>0</v>
      </c>
      <c r="O552" s="38">
        <f t="shared" si="107"/>
        <v>0</v>
      </c>
      <c r="P552" s="38">
        <f t="shared" si="108"/>
        <v>0</v>
      </c>
      <c r="Q552" s="38">
        <f t="shared" si="109"/>
        <v>0</v>
      </c>
      <c r="R552" s="38">
        <f t="shared" si="110"/>
        <v>0</v>
      </c>
      <c r="S552" s="38">
        <f t="shared" si="111"/>
        <v>0</v>
      </c>
      <c r="T552" s="39">
        <f t="shared" si="112"/>
        <v>0</v>
      </c>
    </row>
    <row r="553" spans="2:20" ht="38.25" x14ac:dyDescent="0.2">
      <c r="B553" s="29">
        <v>510</v>
      </c>
      <c r="C553" s="30" t="s">
        <v>365</v>
      </c>
      <c r="D553" s="70">
        <v>500715.44</v>
      </c>
      <c r="E553" s="69">
        <v>523047.35</v>
      </c>
      <c r="F553" s="33">
        <v>0</v>
      </c>
      <c r="G553" s="34">
        <v>3387</v>
      </c>
      <c r="H553" s="35" t="s">
        <v>30</v>
      </c>
      <c r="I553" s="71">
        <v>0</v>
      </c>
      <c r="J553" s="72">
        <v>0</v>
      </c>
      <c r="K553" s="38">
        <f t="shared" si="103"/>
        <v>0</v>
      </c>
      <c r="L553" s="38">
        <f t="shared" si="104"/>
        <v>0</v>
      </c>
      <c r="M553" s="38">
        <f t="shared" si="105"/>
        <v>0</v>
      </c>
      <c r="N553" s="38">
        <f t="shared" si="106"/>
        <v>0</v>
      </c>
      <c r="O553" s="38">
        <f t="shared" si="107"/>
        <v>0</v>
      </c>
      <c r="P553" s="38">
        <f t="shared" si="108"/>
        <v>0</v>
      </c>
      <c r="Q553" s="38">
        <f t="shared" si="109"/>
        <v>0</v>
      </c>
      <c r="R553" s="38">
        <f t="shared" si="110"/>
        <v>0</v>
      </c>
      <c r="S553" s="38">
        <f t="shared" si="111"/>
        <v>0</v>
      </c>
      <c r="T553" s="39">
        <f t="shared" si="112"/>
        <v>0</v>
      </c>
    </row>
    <row r="554" spans="2:20" ht="28.5" x14ac:dyDescent="0.2">
      <c r="B554" s="29">
        <v>511</v>
      </c>
      <c r="C554" s="30" t="s">
        <v>366</v>
      </c>
      <c r="D554" s="70" t="s">
        <v>67</v>
      </c>
      <c r="E554" s="69" t="s">
        <v>67</v>
      </c>
      <c r="F554" s="33">
        <v>2071</v>
      </c>
      <c r="G554" s="34">
        <v>3390</v>
      </c>
      <c r="H554" s="35" t="s">
        <v>30</v>
      </c>
      <c r="I554" s="71">
        <v>0</v>
      </c>
      <c r="J554" s="72">
        <v>0</v>
      </c>
      <c r="K554" s="38">
        <f t="shared" si="103"/>
        <v>0</v>
      </c>
      <c r="L554" s="38">
        <f t="shared" si="104"/>
        <v>0</v>
      </c>
      <c r="M554" s="38">
        <f t="shared" si="105"/>
        <v>0</v>
      </c>
      <c r="N554" s="38">
        <f t="shared" si="106"/>
        <v>0</v>
      </c>
      <c r="O554" s="38">
        <f t="shared" si="107"/>
        <v>0</v>
      </c>
      <c r="P554" s="38">
        <f t="shared" si="108"/>
        <v>0</v>
      </c>
      <c r="Q554" s="38">
        <f t="shared" si="109"/>
        <v>0</v>
      </c>
      <c r="R554" s="38">
        <f t="shared" si="110"/>
        <v>0</v>
      </c>
      <c r="S554" s="38">
        <f t="shared" si="111"/>
        <v>0</v>
      </c>
      <c r="T554" s="39">
        <f t="shared" si="112"/>
        <v>0</v>
      </c>
    </row>
    <row r="555" spans="2:20" ht="144" x14ac:dyDescent="0.2">
      <c r="B555" s="29">
        <v>512</v>
      </c>
      <c r="C555" s="30" t="s">
        <v>367</v>
      </c>
      <c r="D555" s="70">
        <v>625.89</v>
      </c>
      <c r="E555" s="69">
        <v>653.79999999999995</v>
      </c>
      <c r="F555" s="33">
        <v>2072</v>
      </c>
      <c r="G555" s="34">
        <v>3391</v>
      </c>
      <c r="H555" s="44" t="s">
        <v>368</v>
      </c>
      <c r="I555" s="71">
        <v>0</v>
      </c>
      <c r="J555" s="72">
        <v>0</v>
      </c>
      <c r="K555" s="38">
        <f t="shared" si="103"/>
        <v>0</v>
      </c>
      <c r="L555" s="38">
        <f t="shared" si="104"/>
        <v>0</v>
      </c>
      <c r="M555" s="38">
        <f t="shared" si="105"/>
        <v>0</v>
      </c>
      <c r="N555" s="38">
        <f t="shared" si="106"/>
        <v>0</v>
      </c>
      <c r="O555" s="38">
        <f t="shared" si="107"/>
        <v>0</v>
      </c>
      <c r="P555" s="38">
        <f t="shared" si="108"/>
        <v>0</v>
      </c>
      <c r="Q555" s="38">
        <f t="shared" si="109"/>
        <v>0</v>
      </c>
      <c r="R555" s="38">
        <f t="shared" si="110"/>
        <v>0</v>
      </c>
      <c r="S555" s="38">
        <f t="shared" si="111"/>
        <v>0</v>
      </c>
      <c r="T555" s="39">
        <f t="shared" si="112"/>
        <v>0</v>
      </c>
    </row>
    <row r="556" spans="2:20" ht="144" x14ac:dyDescent="0.2">
      <c r="B556" s="29">
        <v>513</v>
      </c>
      <c r="C556" s="30" t="s">
        <v>369</v>
      </c>
      <c r="D556" s="70">
        <v>1251.79</v>
      </c>
      <c r="E556" s="69">
        <v>1307.6199999999999</v>
      </c>
      <c r="F556" s="33">
        <v>2073</v>
      </c>
      <c r="G556" s="34">
        <v>3392</v>
      </c>
      <c r="H556" s="44" t="s">
        <v>368</v>
      </c>
      <c r="I556" s="71">
        <v>0</v>
      </c>
      <c r="J556" s="72">
        <v>0</v>
      </c>
      <c r="K556" s="38">
        <f t="shared" si="103"/>
        <v>0</v>
      </c>
      <c r="L556" s="38">
        <f t="shared" si="104"/>
        <v>0</v>
      </c>
      <c r="M556" s="38">
        <f t="shared" si="105"/>
        <v>0</v>
      </c>
      <c r="N556" s="38">
        <f t="shared" si="106"/>
        <v>0</v>
      </c>
      <c r="O556" s="38">
        <f t="shared" si="107"/>
        <v>0</v>
      </c>
      <c r="P556" s="38">
        <f t="shared" si="108"/>
        <v>0</v>
      </c>
      <c r="Q556" s="38">
        <f t="shared" si="109"/>
        <v>0</v>
      </c>
      <c r="R556" s="38">
        <f t="shared" si="110"/>
        <v>0</v>
      </c>
      <c r="S556" s="38">
        <f t="shared" si="111"/>
        <v>0</v>
      </c>
      <c r="T556" s="39">
        <f t="shared" si="112"/>
        <v>0</v>
      </c>
    </row>
    <row r="557" spans="2:20" ht="144" x14ac:dyDescent="0.2">
      <c r="B557" s="29">
        <v>514</v>
      </c>
      <c r="C557" s="30" t="s">
        <v>370</v>
      </c>
      <c r="D557" s="70">
        <v>2503.58</v>
      </c>
      <c r="E557" s="69">
        <v>2615.2399999999998</v>
      </c>
      <c r="F557" s="33">
        <v>2074</v>
      </c>
      <c r="G557" s="34">
        <v>3393</v>
      </c>
      <c r="H557" s="44" t="s">
        <v>368</v>
      </c>
      <c r="I557" s="71">
        <v>0</v>
      </c>
      <c r="J557" s="72">
        <v>0</v>
      </c>
      <c r="K557" s="38">
        <f t="shared" si="103"/>
        <v>0</v>
      </c>
      <c r="L557" s="38">
        <f t="shared" si="104"/>
        <v>0</v>
      </c>
      <c r="M557" s="38">
        <f t="shared" si="105"/>
        <v>0</v>
      </c>
      <c r="N557" s="38">
        <f t="shared" si="106"/>
        <v>0</v>
      </c>
      <c r="O557" s="38">
        <f t="shared" si="107"/>
        <v>0</v>
      </c>
      <c r="P557" s="38">
        <f t="shared" si="108"/>
        <v>0</v>
      </c>
      <c r="Q557" s="38">
        <f t="shared" si="109"/>
        <v>0</v>
      </c>
      <c r="R557" s="38">
        <f t="shared" si="110"/>
        <v>0</v>
      </c>
      <c r="S557" s="38">
        <f t="shared" si="111"/>
        <v>0</v>
      </c>
      <c r="T557" s="39">
        <f t="shared" si="112"/>
        <v>0</v>
      </c>
    </row>
    <row r="558" spans="2:20" ht="144" x14ac:dyDescent="0.2">
      <c r="B558" s="29">
        <v>515</v>
      </c>
      <c r="C558" s="30" t="s">
        <v>371</v>
      </c>
      <c r="D558" s="70">
        <v>5007.1499999999996</v>
      </c>
      <c r="E558" s="69">
        <v>5230.47</v>
      </c>
      <c r="F558" s="33">
        <v>2075</v>
      </c>
      <c r="G558" s="34">
        <v>3394</v>
      </c>
      <c r="H558" s="44" t="s">
        <v>368</v>
      </c>
      <c r="I558" s="71">
        <v>0</v>
      </c>
      <c r="J558" s="72">
        <v>0</v>
      </c>
      <c r="K558" s="38">
        <f t="shared" si="103"/>
        <v>0</v>
      </c>
      <c r="L558" s="38">
        <f t="shared" si="104"/>
        <v>0</v>
      </c>
      <c r="M558" s="38">
        <f t="shared" si="105"/>
        <v>0</v>
      </c>
      <c r="N558" s="38">
        <f t="shared" si="106"/>
        <v>0</v>
      </c>
      <c r="O558" s="38">
        <f t="shared" si="107"/>
        <v>0</v>
      </c>
      <c r="P558" s="38">
        <f t="shared" si="108"/>
        <v>0</v>
      </c>
      <c r="Q558" s="38">
        <f t="shared" si="109"/>
        <v>0</v>
      </c>
      <c r="R558" s="38">
        <f t="shared" si="110"/>
        <v>0</v>
      </c>
      <c r="S558" s="38">
        <f t="shared" si="111"/>
        <v>0</v>
      </c>
      <c r="T558" s="39">
        <f t="shared" si="112"/>
        <v>0</v>
      </c>
    </row>
    <row r="559" spans="2:20" ht="144" x14ac:dyDescent="0.2">
      <c r="B559" s="29">
        <v>516</v>
      </c>
      <c r="C559" s="30" t="s">
        <v>372</v>
      </c>
      <c r="D559" s="70">
        <v>10014.299999999999</v>
      </c>
      <c r="E559" s="69">
        <v>10460.94</v>
      </c>
      <c r="F559" s="33">
        <v>2076</v>
      </c>
      <c r="G559" s="34">
        <v>3395</v>
      </c>
      <c r="H559" s="44" t="s">
        <v>368</v>
      </c>
      <c r="I559" s="71">
        <v>0</v>
      </c>
      <c r="J559" s="72">
        <v>0</v>
      </c>
      <c r="K559" s="38">
        <f t="shared" si="103"/>
        <v>0</v>
      </c>
      <c r="L559" s="38">
        <f t="shared" si="104"/>
        <v>0</v>
      </c>
      <c r="M559" s="38">
        <f t="shared" si="105"/>
        <v>0</v>
      </c>
      <c r="N559" s="38">
        <f t="shared" si="106"/>
        <v>0</v>
      </c>
      <c r="O559" s="38">
        <f t="shared" si="107"/>
        <v>0</v>
      </c>
      <c r="P559" s="38">
        <f t="shared" si="108"/>
        <v>0</v>
      </c>
      <c r="Q559" s="38">
        <f t="shared" si="109"/>
        <v>0</v>
      </c>
      <c r="R559" s="38">
        <f t="shared" si="110"/>
        <v>0</v>
      </c>
      <c r="S559" s="38">
        <f t="shared" si="111"/>
        <v>0</v>
      </c>
      <c r="T559" s="39">
        <f t="shared" si="112"/>
        <v>0</v>
      </c>
    </row>
    <row r="560" spans="2:20" ht="144" x14ac:dyDescent="0.2">
      <c r="B560" s="29">
        <v>517</v>
      </c>
      <c r="C560" s="30" t="s">
        <v>373</v>
      </c>
      <c r="D560" s="70">
        <v>15021.47</v>
      </c>
      <c r="E560" s="69">
        <v>15691.43</v>
      </c>
      <c r="F560" s="33">
        <v>2077</v>
      </c>
      <c r="G560" s="34">
        <v>3396</v>
      </c>
      <c r="H560" s="44" t="s">
        <v>368</v>
      </c>
      <c r="I560" s="71">
        <v>0</v>
      </c>
      <c r="J560" s="72">
        <v>0</v>
      </c>
      <c r="K560" s="38">
        <f t="shared" si="103"/>
        <v>0</v>
      </c>
      <c r="L560" s="38">
        <f t="shared" si="104"/>
        <v>0</v>
      </c>
      <c r="M560" s="38">
        <f t="shared" si="105"/>
        <v>0</v>
      </c>
      <c r="N560" s="38">
        <f t="shared" si="106"/>
        <v>0</v>
      </c>
      <c r="O560" s="38">
        <f t="shared" si="107"/>
        <v>0</v>
      </c>
      <c r="P560" s="38">
        <f t="shared" si="108"/>
        <v>0</v>
      </c>
      <c r="Q560" s="38">
        <f t="shared" si="109"/>
        <v>0</v>
      </c>
      <c r="R560" s="38">
        <f t="shared" si="110"/>
        <v>0</v>
      </c>
      <c r="S560" s="38">
        <f t="shared" si="111"/>
        <v>0</v>
      </c>
      <c r="T560" s="39">
        <f t="shared" si="112"/>
        <v>0</v>
      </c>
    </row>
    <row r="561" spans="2:20" ht="144" x14ac:dyDescent="0.2">
      <c r="B561" s="29">
        <v>518</v>
      </c>
      <c r="C561" s="30" t="s">
        <v>374</v>
      </c>
      <c r="D561" s="70">
        <v>25035.77</v>
      </c>
      <c r="E561" s="69">
        <v>26152.37</v>
      </c>
      <c r="F561" s="33">
        <v>2078</v>
      </c>
      <c r="G561" s="34">
        <v>3397</v>
      </c>
      <c r="H561" s="44" t="s">
        <v>368</v>
      </c>
      <c r="I561" s="71">
        <v>0</v>
      </c>
      <c r="J561" s="72">
        <v>0</v>
      </c>
      <c r="K561" s="38">
        <f t="shared" si="103"/>
        <v>0</v>
      </c>
      <c r="L561" s="38">
        <f t="shared" si="104"/>
        <v>0</v>
      </c>
      <c r="M561" s="38">
        <f t="shared" si="105"/>
        <v>0</v>
      </c>
      <c r="N561" s="38">
        <f t="shared" si="106"/>
        <v>0</v>
      </c>
      <c r="O561" s="38">
        <f t="shared" si="107"/>
        <v>0</v>
      </c>
      <c r="P561" s="38">
        <f t="shared" si="108"/>
        <v>0</v>
      </c>
      <c r="Q561" s="38">
        <f t="shared" si="109"/>
        <v>0</v>
      </c>
      <c r="R561" s="38">
        <f t="shared" si="110"/>
        <v>0</v>
      </c>
      <c r="S561" s="38">
        <f t="shared" si="111"/>
        <v>0</v>
      </c>
      <c r="T561" s="39">
        <f t="shared" si="112"/>
        <v>0</v>
      </c>
    </row>
    <row r="562" spans="2:20" ht="144" x14ac:dyDescent="0.2">
      <c r="B562" s="29">
        <v>519</v>
      </c>
      <c r="C562" s="30" t="s">
        <v>375</v>
      </c>
      <c r="D562" s="70">
        <v>37553.65</v>
      </c>
      <c r="E562" s="69">
        <v>39228.54</v>
      </c>
      <c r="F562" s="33">
        <v>2079</v>
      </c>
      <c r="G562" s="34">
        <v>3398</v>
      </c>
      <c r="H562" s="44" t="s">
        <v>368</v>
      </c>
      <c r="I562" s="71">
        <v>0</v>
      </c>
      <c r="J562" s="72">
        <v>0</v>
      </c>
      <c r="K562" s="38">
        <f t="shared" si="103"/>
        <v>0</v>
      </c>
      <c r="L562" s="38">
        <f t="shared" si="104"/>
        <v>0</v>
      </c>
      <c r="M562" s="38">
        <f t="shared" si="105"/>
        <v>0</v>
      </c>
      <c r="N562" s="38">
        <f t="shared" si="106"/>
        <v>0</v>
      </c>
      <c r="O562" s="38">
        <f t="shared" si="107"/>
        <v>0</v>
      </c>
      <c r="P562" s="38">
        <f t="shared" si="108"/>
        <v>0</v>
      </c>
      <c r="Q562" s="38">
        <f t="shared" si="109"/>
        <v>0</v>
      </c>
      <c r="R562" s="38">
        <f t="shared" si="110"/>
        <v>0</v>
      </c>
      <c r="S562" s="38">
        <f t="shared" si="111"/>
        <v>0</v>
      </c>
      <c r="T562" s="39">
        <f t="shared" si="112"/>
        <v>0</v>
      </c>
    </row>
    <row r="563" spans="2:20" ht="144" x14ac:dyDescent="0.2">
      <c r="B563" s="29">
        <v>520</v>
      </c>
      <c r="C563" s="30" t="s">
        <v>376</v>
      </c>
      <c r="D563" s="70">
        <v>50071.55</v>
      </c>
      <c r="E563" s="69">
        <v>52304.74</v>
      </c>
      <c r="F563" s="33">
        <v>2080</v>
      </c>
      <c r="G563" s="34">
        <v>3399</v>
      </c>
      <c r="H563" s="44" t="s">
        <v>368</v>
      </c>
      <c r="I563" s="71">
        <v>0</v>
      </c>
      <c r="J563" s="72">
        <v>0</v>
      </c>
      <c r="K563" s="38">
        <f t="shared" si="103"/>
        <v>0</v>
      </c>
      <c r="L563" s="38">
        <f t="shared" si="104"/>
        <v>0</v>
      </c>
      <c r="M563" s="38">
        <f t="shared" si="105"/>
        <v>0</v>
      </c>
      <c r="N563" s="38">
        <f t="shared" si="106"/>
        <v>0</v>
      </c>
      <c r="O563" s="38">
        <f t="shared" si="107"/>
        <v>0</v>
      </c>
      <c r="P563" s="38">
        <f t="shared" si="108"/>
        <v>0</v>
      </c>
      <c r="Q563" s="38">
        <f t="shared" si="109"/>
        <v>0</v>
      </c>
      <c r="R563" s="38">
        <f t="shared" si="110"/>
        <v>0</v>
      </c>
      <c r="S563" s="38">
        <f t="shared" si="111"/>
        <v>0</v>
      </c>
      <c r="T563" s="39">
        <f t="shared" si="112"/>
        <v>0</v>
      </c>
    </row>
    <row r="564" spans="2:20" ht="144" x14ac:dyDescent="0.2">
      <c r="B564" s="29">
        <v>521</v>
      </c>
      <c r="C564" s="30" t="s">
        <v>377</v>
      </c>
      <c r="D564" s="70">
        <v>62589.43</v>
      </c>
      <c r="E564" s="69">
        <v>65380.92</v>
      </c>
      <c r="F564" s="33">
        <v>2081</v>
      </c>
      <c r="G564" s="34">
        <v>3400</v>
      </c>
      <c r="H564" s="44" t="s">
        <v>368</v>
      </c>
      <c r="I564" s="71">
        <v>0</v>
      </c>
      <c r="J564" s="72">
        <v>0</v>
      </c>
      <c r="K564" s="38">
        <f t="shared" si="103"/>
        <v>0</v>
      </c>
      <c r="L564" s="38">
        <f t="shared" si="104"/>
        <v>0</v>
      </c>
      <c r="M564" s="38">
        <f t="shared" si="105"/>
        <v>0</v>
      </c>
      <c r="N564" s="38">
        <f t="shared" si="106"/>
        <v>0</v>
      </c>
      <c r="O564" s="38">
        <f t="shared" si="107"/>
        <v>0</v>
      </c>
      <c r="P564" s="38">
        <f t="shared" si="108"/>
        <v>0</v>
      </c>
      <c r="Q564" s="38">
        <f t="shared" si="109"/>
        <v>0</v>
      </c>
      <c r="R564" s="38">
        <f t="shared" si="110"/>
        <v>0</v>
      </c>
      <c r="S564" s="38">
        <f t="shared" si="111"/>
        <v>0</v>
      </c>
      <c r="T564" s="39">
        <f t="shared" si="112"/>
        <v>0</v>
      </c>
    </row>
    <row r="565" spans="2:20" ht="144" x14ac:dyDescent="0.2">
      <c r="B565" s="29">
        <v>522</v>
      </c>
      <c r="C565" s="30" t="s">
        <v>378</v>
      </c>
      <c r="D565" s="70">
        <v>100143.09</v>
      </c>
      <c r="E565" s="69">
        <v>104609.47</v>
      </c>
      <c r="F565" s="33">
        <v>2082</v>
      </c>
      <c r="G565" s="34">
        <v>3401</v>
      </c>
      <c r="H565" s="44" t="s">
        <v>368</v>
      </c>
      <c r="I565" s="71">
        <v>0</v>
      </c>
      <c r="J565" s="72">
        <v>0</v>
      </c>
      <c r="K565" s="38">
        <f t="shared" si="103"/>
        <v>0</v>
      </c>
      <c r="L565" s="38">
        <f t="shared" si="104"/>
        <v>0</v>
      </c>
      <c r="M565" s="38">
        <f t="shared" si="105"/>
        <v>0</v>
      </c>
      <c r="N565" s="38">
        <f t="shared" si="106"/>
        <v>0</v>
      </c>
      <c r="O565" s="38">
        <f t="shared" si="107"/>
        <v>0</v>
      </c>
      <c r="P565" s="38">
        <f t="shared" si="108"/>
        <v>0</v>
      </c>
      <c r="Q565" s="38">
        <f t="shared" si="109"/>
        <v>0</v>
      </c>
      <c r="R565" s="38">
        <f t="shared" si="110"/>
        <v>0</v>
      </c>
      <c r="S565" s="38">
        <f t="shared" si="111"/>
        <v>0</v>
      </c>
      <c r="T565" s="39">
        <f t="shared" si="112"/>
        <v>0</v>
      </c>
    </row>
    <row r="566" spans="2:20" ht="144" x14ac:dyDescent="0.2">
      <c r="B566" s="29">
        <v>523</v>
      </c>
      <c r="C566" s="30" t="s">
        <v>379</v>
      </c>
      <c r="D566" s="70">
        <v>150214.64000000001</v>
      </c>
      <c r="E566" s="69">
        <v>156914.21</v>
      </c>
      <c r="F566" s="33">
        <v>2083</v>
      </c>
      <c r="G566" s="34">
        <v>3402</v>
      </c>
      <c r="H566" s="44" t="s">
        <v>368</v>
      </c>
      <c r="I566" s="71">
        <v>0</v>
      </c>
      <c r="J566" s="72">
        <v>0</v>
      </c>
      <c r="K566" s="38">
        <f t="shared" si="103"/>
        <v>0</v>
      </c>
      <c r="L566" s="38">
        <f t="shared" si="104"/>
        <v>0</v>
      </c>
      <c r="M566" s="38">
        <f t="shared" si="105"/>
        <v>0</v>
      </c>
      <c r="N566" s="38">
        <f t="shared" si="106"/>
        <v>0</v>
      </c>
      <c r="O566" s="38">
        <f t="shared" si="107"/>
        <v>0</v>
      </c>
      <c r="P566" s="38">
        <f t="shared" si="108"/>
        <v>0</v>
      </c>
      <c r="Q566" s="38">
        <f t="shared" si="109"/>
        <v>0</v>
      </c>
      <c r="R566" s="38">
        <f t="shared" si="110"/>
        <v>0</v>
      </c>
      <c r="S566" s="38">
        <f t="shared" si="111"/>
        <v>0</v>
      </c>
      <c r="T566" s="39">
        <f t="shared" si="112"/>
        <v>0</v>
      </c>
    </row>
    <row r="567" spans="2:20" ht="144" x14ac:dyDescent="0.2">
      <c r="B567" s="29">
        <v>524</v>
      </c>
      <c r="C567" s="30" t="s">
        <v>380</v>
      </c>
      <c r="D567" s="70">
        <v>250357.73</v>
      </c>
      <c r="E567" s="69">
        <v>261523.68</v>
      </c>
      <c r="F567" s="33">
        <v>2084</v>
      </c>
      <c r="G567" s="34">
        <v>3403</v>
      </c>
      <c r="H567" s="44" t="s">
        <v>368</v>
      </c>
      <c r="I567" s="71">
        <v>0</v>
      </c>
      <c r="J567" s="72">
        <v>0</v>
      </c>
      <c r="K567" s="38">
        <f t="shared" si="103"/>
        <v>0</v>
      </c>
      <c r="L567" s="38">
        <f t="shared" si="104"/>
        <v>0</v>
      </c>
      <c r="M567" s="38">
        <f t="shared" si="105"/>
        <v>0</v>
      </c>
      <c r="N567" s="38">
        <f t="shared" si="106"/>
        <v>0</v>
      </c>
      <c r="O567" s="38">
        <f t="shared" si="107"/>
        <v>0</v>
      </c>
      <c r="P567" s="38">
        <f t="shared" si="108"/>
        <v>0</v>
      </c>
      <c r="Q567" s="38">
        <f t="shared" si="109"/>
        <v>0</v>
      </c>
      <c r="R567" s="38">
        <f t="shared" si="110"/>
        <v>0</v>
      </c>
      <c r="S567" s="38">
        <f t="shared" si="111"/>
        <v>0</v>
      </c>
      <c r="T567" s="39">
        <f t="shared" si="112"/>
        <v>0</v>
      </c>
    </row>
    <row r="568" spans="2:20" ht="144" x14ac:dyDescent="0.2">
      <c r="B568" s="29">
        <v>525</v>
      </c>
      <c r="C568" s="30" t="s">
        <v>381</v>
      </c>
      <c r="D568" s="70">
        <v>375536.58</v>
      </c>
      <c r="E568" s="69">
        <v>392285.51</v>
      </c>
      <c r="F568" s="33">
        <v>2085</v>
      </c>
      <c r="G568" s="34">
        <v>3404</v>
      </c>
      <c r="H568" s="44" t="s">
        <v>368</v>
      </c>
      <c r="I568" s="71">
        <v>0</v>
      </c>
      <c r="J568" s="72">
        <v>0</v>
      </c>
      <c r="K568" s="38">
        <f t="shared" si="103"/>
        <v>0</v>
      </c>
      <c r="L568" s="38">
        <f t="shared" si="104"/>
        <v>0</v>
      </c>
      <c r="M568" s="38">
        <f t="shared" si="105"/>
        <v>0</v>
      </c>
      <c r="N568" s="38">
        <f t="shared" si="106"/>
        <v>0</v>
      </c>
      <c r="O568" s="38">
        <f t="shared" si="107"/>
        <v>0</v>
      </c>
      <c r="P568" s="38">
        <f t="shared" si="108"/>
        <v>0</v>
      </c>
      <c r="Q568" s="38">
        <f t="shared" si="109"/>
        <v>0</v>
      </c>
      <c r="R568" s="38">
        <f t="shared" si="110"/>
        <v>0</v>
      </c>
      <c r="S568" s="38">
        <f t="shared" si="111"/>
        <v>0</v>
      </c>
      <c r="T568" s="39">
        <f t="shared" si="112"/>
        <v>0</v>
      </c>
    </row>
    <row r="569" spans="2:20" ht="144" x14ac:dyDescent="0.2">
      <c r="B569" s="29">
        <v>526</v>
      </c>
      <c r="C569" s="30" t="s">
        <v>382</v>
      </c>
      <c r="D569" s="70">
        <v>500715.44</v>
      </c>
      <c r="E569" s="69">
        <v>523047.35</v>
      </c>
      <c r="F569" s="33">
        <v>2086</v>
      </c>
      <c r="G569" s="34">
        <v>3405</v>
      </c>
      <c r="H569" s="44" t="s">
        <v>368</v>
      </c>
      <c r="I569" s="71">
        <v>0</v>
      </c>
      <c r="J569" s="72">
        <v>0</v>
      </c>
      <c r="K569" s="38">
        <f t="shared" si="103"/>
        <v>0</v>
      </c>
      <c r="L569" s="38">
        <f t="shared" si="104"/>
        <v>0</v>
      </c>
      <c r="M569" s="38">
        <f t="shared" si="105"/>
        <v>0</v>
      </c>
      <c r="N569" s="38">
        <f t="shared" si="106"/>
        <v>0</v>
      </c>
      <c r="O569" s="38">
        <f t="shared" si="107"/>
        <v>0</v>
      </c>
      <c r="P569" s="38">
        <f t="shared" si="108"/>
        <v>0</v>
      </c>
      <c r="Q569" s="38">
        <f t="shared" si="109"/>
        <v>0</v>
      </c>
      <c r="R569" s="38">
        <f t="shared" si="110"/>
        <v>0</v>
      </c>
      <c r="S569" s="38">
        <f t="shared" si="111"/>
        <v>0</v>
      </c>
      <c r="T569" s="39">
        <f t="shared" si="112"/>
        <v>0</v>
      </c>
    </row>
    <row r="570" spans="2:20" ht="144" x14ac:dyDescent="0.2">
      <c r="B570" s="29">
        <v>527</v>
      </c>
      <c r="C570" s="30" t="s">
        <v>383</v>
      </c>
      <c r="D570" s="70">
        <v>500715.44</v>
      </c>
      <c r="E570" s="69">
        <v>523047.35</v>
      </c>
      <c r="F570" s="33">
        <v>2087</v>
      </c>
      <c r="G570" s="34">
        <v>3406</v>
      </c>
      <c r="H570" s="44" t="s">
        <v>368</v>
      </c>
      <c r="I570" s="71">
        <v>0</v>
      </c>
      <c r="J570" s="72">
        <v>0</v>
      </c>
      <c r="K570" s="38">
        <f t="shared" si="103"/>
        <v>0</v>
      </c>
      <c r="L570" s="38">
        <f t="shared" si="104"/>
        <v>0</v>
      </c>
      <c r="M570" s="38">
        <f t="shared" si="105"/>
        <v>0</v>
      </c>
      <c r="N570" s="38">
        <f t="shared" si="106"/>
        <v>0</v>
      </c>
      <c r="O570" s="38">
        <f t="shared" si="107"/>
        <v>0</v>
      </c>
      <c r="P570" s="38">
        <f t="shared" si="108"/>
        <v>0</v>
      </c>
      <c r="Q570" s="38">
        <f t="shared" si="109"/>
        <v>0</v>
      </c>
      <c r="R570" s="38">
        <f t="shared" si="110"/>
        <v>0</v>
      </c>
      <c r="S570" s="38">
        <f t="shared" si="111"/>
        <v>0</v>
      </c>
      <c r="T570" s="39">
        <f t="shared" si="112"/>
        <v>0</v>
      </c>
    </row>
    <row r="571" spans="2:20" ht="38.25" x14ac:dyDescent="0.2">
      <c r="B571" s="29">
        <v>528</v>
      </c>
      <c r="C571" s="30" t="s">
        <v>384</v>
      </c>
      <c r="D571" s="70" t="s">
        <v>67</v>
      </c>
      <c r="E571" s="69" t="s">
        <v>67</v>
      </c>
      <c r="F571" s="33">
        <v>2088</v>
      </c>
      <c r="G571" s="34">
        <v>3407</v>
      </c>
      <c r="H571" s="35" t="s">
        <v>30</v>
      </c>
      <c r="I571" s="71">
        <v>0</v>
      </c>
      <c r="J571" s="72">
        <v>0</v>
      </c>
      <c r="K571" s="38">
        <f t="shared" si="103"/>
        <v>0</v>
      </c>
      <c r="L571" s="38">
        <f t="shared" si="104"/>
        <v>0</v>
      </c>
      <c r="M571" s="38">
        <f t="shared" si="105"/>
        <v>0</v>
      </c>
      <c r="N571" s="38">
        <f t="shared" si="106"/>
        <v>0</v>
      </c>
      <c r="O571" s="38">
        <f t="shared" si="107"/>
        <v>0</v>
      </c>
      <c r="P571" s="38">
        <f t="shared" si="108"/>
        <v>0</v>
      </c>
      <c r="Q571" s="38">
        <f t="shared" si="109"/>
        <v>0</v>
      </c>
      <c r="R571" s="38">
        <f t="shared" si="110"/>
        <v>0</v>
      </c>
      <c r="S571" s="38">
        <f t="shared" si="111"/>
        <v>0</v>
      </c>
      <c r="T571" s="39">
        <f t="shared" si="112"/>
        <v>0</v>
      </c>
    </row>
    <row r="572" spans="2:20" ht="28.5" x14ac:dyDescent="0.2">
      <c r="B572" s="29">
        <v>529</v>
      </c>
      <c r="C572" s="30" t="s">
        <v>385</v>
      </c>
      <c r="D572" s="70" t="s">
        <v>67</v>
      </c>
      <c r="E572" s="69" t="s">
        <v>67</v>
      </c>
      <c r="F572" s="33">
        <v>2089</v>
      </c>
      <c r="G572" s="34">
        <v>3408</v>
      </c>
      <c r="H572" s="44">
        <v>3407</v>
      </c>
      <c r="I572" s="71">
        <v>0</v>
      </c>
      <c r="J572" s="72">
        <v>0</v>
      </c>
      <c r="K572" s="38">
        <f t="shared" si="103"/>
        <v>0</v>
      </c>
      <c r="L572" s="38">
        <f t="shared" si="104"/>
        <v>0</v>
      </c>
      <c r="M572" s="38">
        <f t="shared" si="105"/>
        <v>0</v>
      </c>
      <c r="N572" s="38">
        <f t="shared" si="106"/>
        <v>0</v>
      </c>
      <c r="O572" s="38">
        <f t="shared" si="107"/>
        <v>0</v>
      </c>
      <c r="P572" s="38">
        <f t="shared" si="108"/>
        <v>0</v>
      </c>
      <c r="Q572" s="38">
        <f t="shared" si="109"/>
        <v>0</v>
      </c>
      <c r="R572" s="38">
        <f t="shared" si="110"/>
        <v>0</v>
      </c>
      <c r="S572" s="38">
        <f t="shared" si="111"/>
        <v>0</v>
      </c>
      <c r="T572" s="39">
        <f t="shared" si="112"/>
        <v>0</v>
      </c>
    </row>
    <row r="573" spans="2:20" ht="38.25" x14ac:dyDescent="0.2">
      <c r="B573" s="29">
        <v>530</v>
      </c>
      <c r="C573" s="30" t="s">
        <v>386</v>
      </c>
      <c r="D573" s="70">
        <v>625.89</v>
      </c>
      <c r="E573" s="69">
        <v>653.79999999999995</v>
      </c>
      <c r="F573" s="33">
        <v>2090</v>
      </c>
      <c r="G573" s="34">
        <v>3409</v>
      </c>
      <c r="H573" s="35" t="s">
        <v>30</v>
      </c>
      <c r="I573" s="71">
        <v>0</v>
      </c>
      <c r="J573" s="72">
        <v>0</v>
      </c>
      <c r="K573" s="38">
        <f t="shared" si="103"/>
        <v>0</v>
      </c>
      <c r="L573" s="38">
        <f t="shared" si="104"/>
        <v>0</v>
      </c>
      <c r="M573" s="38">
        <f t="shared" si="105"/>
        <v>0</v>
      </c>
      <c r="N573" s="38">
        <f t="shared" si="106"/>
        <v>0</v>
      </c>
      <c r="O573" s="38">
        <f t="shared" si="107"/>
        <v>0</v>
      </c>
      <c r="P573" s="38">
        <f t="shared" si="108"/>
        <v>0</v>
      </c>
      <c r="Q573" s="38">
        <f t="shared" si="109"/>
        <v>0</v>
      </c>
      <c r="R573" s="38">
        <f t="shared" si="110"/>
        <v>0</v>
      </c>
      <c r="S573" s="38">
        <f t="shared" si="111"/>
        <v>0</v>
      </c>
      <c r="T573" s="39">
        <f t="shared" si="112"/>
        <v>0</v>
      </c>
    </row>
    <row r="574" spans="2:20" ht="38.25" x14ac:dyDescent="0.2">
      <c r="B574" s="29">
        <v>531</v>
      </c>
      <c r="C574" s="30" t="s">
        <v>387</v>
      </c>
      <c r="D574" s="70">
        <v>1251.79</v>
      </c>
      <c r="E574" s="69">
        <v>1307.6199999999999</v>
      </c>
      <c r="F574" s="33">
        <v>2091</v>
      </c>
      <c r="G574" s="34">
        <v>3410</v>
      </c>
      <c r="H574" s="35" t="s">
        <v>30</v>
      </c>
      <c r="I574" s="71">
        <v>0</v>
      </c>
      <c r="J574" s="72">
        <v>0</v>
      </c>
      <c r="K574" s="38">
        <f t="shared" si="103"/>
        <v>0</v>
      </c>
      <c r="L574" s="38">
        <f t="shared" si="104"/>
        <v>0</v>
      </c>
      <c r="M574" s="38">
        <f t="shared" si="105"/>
        <v>0</v>
      </c>
      <c r="N574" s="38">
        <f t="shared" si="106"/>
        <v>0</v>
      </c>
      <c r="O574" s="38">
        <f t="shared" si="107"/>
        <v>0</v>
      </c>
      <c r="P574" s="38">
        <f t="shared" si="108"/>
        <v>0</v>
      </c>
      <c r="Q574" s="38">
        <f t="shared" si="109"/>
        <v>0</v>
      </c>
      <c r="R574" s="38">
        <f t="shared" si="110"/>
        <v>0</v>
      </c>
      <c r="S574" s="38">
        <f t="shared" si="111"/>
        <v>0</v>
      </c>
      <c r="T574" s="39">
        <f t="shared" si="112"/>
        <v>0</v>
      </c>
    </row>
    <row r="575" spans="2:20" ht="38.25" x14ac:dyDescent="0.2">
      <c r="B575" s="29">
        <v>532</v>
      </c>
      <c r="C575" s="30" t="s">
        <v>388</v>
      </c>
      <c r="D575" s="70">
        <v>2503.58</v>
      </c>
      <c r="E575" s="69">
        <v>2615.2399999999998</v>
      </c>
      <c r="F575" s="33">
        <v>2092</v>
      </c>
      <c r="G575" s="34">
        <v>3411</v>
      </c>
      <c r="H575" s="35" t="s">
        <v>30</v>
      </c>
      <c r="I575" s="71">
        <v>0</v>
      </c>
      <c r="J575" s="72">
        <v>0</v>
      </c>
      <c r="K575" s="38">
        <f t="shared" si="103"/>
        <v>0</v>
      </c>
      <c r="L575" s="38">
        <f t="shared" si="104"/>
        <v>0</v>
      </c>
      <c r="M575" s="38">
        <f t="shared" si="105"/>
        <v>0</v>
      </c>
      <c r="N575" s="38">
        <f t="shared" si="106"/>
        <v>0</v>
      </c>
      <c r="O575" s="38">
        <f t="shared" si="107"/>
        <v>0</v>
      </c>
      <c r="P575" s="38">
        <f t="shared" si="108"/>
        <v>0</v>
      </c>
      <c r="Q575" s="38">
        <f t="shared" si="109"/>
        <v>0</v>
      </c>
      <c r="R575" s="38">
        <f t="shared" si="110"/>
        <v>0</v>
      </c>
      <c r="S575" s="38">
        <f t="shared" si="111"/>
        <v>0</v>
      </c>
      <c r="T575" s="39">
        <f t="shared" si="112"/>
        <v>0</v>
      </c>
    </row>
    <row r="576" spans="2:20" ht="38.25" x14ac:dyDescent="0.2">
      <c r="B576" s="29">
        <v>533</v>
      </c>
      <c r="C576" s="30" t="s">
        <v>389</v>
      </c>
      <c r="D576" s="70">
        <v>5007.1499999999996</v>
      </c>
      <c r="E576" s="69">
        <v>5230.47</v>
      </c>
      <c r="F576" s="33">
        <v>2093</v>
      </c>
      <c r="G576" s="34">
        <v>3412</v>
      </c>
      <c r="H576" s="35" t="s">
        <v>30</v>
      </c>
      <c r="I576" s="71">
        <v>0</v>
      </c>
      <c r="J576" s="72">
        <v>0</v>
      </c>
      <c r="K576" s="38">
        <f t="shared" si="103"/>
        <v>0</v>
      </c>
      <c r="L576" s="38">
        <f t="shared" si="104"/>
        <v>0</v>
      </c>
      <c r="M576" s="38">
        <f t="shared" si="105"/>
        <v>0</v>
      </c>
      <c r="N576" s="38">
        <f t="shared" si="106"/>
        <v>0</v>
      </c>
      <c r="O576" s="38">
        <f t="shared" si="107"/>
        <v>0</v>
      </c>
      <c r="P576" s="38">
        <f t="shared" si="108"/>
        <v>0</v>
      </c>
      <c r="Q576" s="38">
        <f t="shared" si="109"/>
        <v>0</v>
      </c>
      <c r="R576" s="38">
        <f t="shared" si="110"/>
        <v>0</v>
      </c>
      <c r="S576" s="38">
        <f t="shared" si="111"/>
        <v>0</v>
      </c>
      <c r="T576" s="39">
        <f t="shared" si="112"/>
        <v>0</v>
      </c>
    </row>
    <row r="577" spans="2:20" ht="38.25" x14ac:dyDescent="0.2">
      <c r="B577" s="29">
        <v>534</v>
      </c>
      <c r="C577" s="30" t="s">
        <v>390</v>
      </c>
      <c r="D577" s="70">
        <v>10014.299999999999</v>
      </c>
      <c r="E577" s="69">
        <v>10460.94</v>
      </c>
      <c r="F577" s="33">
        <v>2094</v>
      </c>
      <c r="G577" s="34">
        <v>3413</v>
      </c>
      <c r="H577" s="35" t="s">
        <v>30</v>
      </c>
      <c r="I577" s="71">
        <v>0</v>
      </c>
      <c r="J577" s="72">
        <v>0</v>
      </c>
      <c r="K577" s="38">
        <f t="shared" si="103"/>
        <v>0</v>
      </c>
      <c r="L577" s="38">
        <f t="shared" si="104"/>
        <v>0</v>
      </c>
      <c r="M577" s="38">
        <f t="shared" si="105"/>
        <v>0</v>
      </c>
      <c r="N577" s="38">
        <f t="shared" si="106"/>
        <v>0</v>
      </c>
      <c r="O577" s="38">
        <f t="shared" si="107"/>
        <v>0</v>
      </c>
      <c r="P577" s="38">
        <f t="shared" si="108"/>
        <v>0</v>
      </c>
      <c r="Q577" s="38">
        <f t="shared" si="109"/>
        <v>0</v>
      </c>
      <c r="R577" s="38">
        <f t="shared" si="110"/>
        <v>0</v>
      </c>
      <c r="S577" s="38">
        <f t="shared" si="111"/>
        <v>0</v>
      </c>
      <c r="T577" s="39">
        <f t="shared" si="112"/>
        <v>0</v>
      </c>
    </row>
    <row r="578" spans="2:20" ht="38.25" x14ac:dyDescent="0.2">
      <c r="B578" s="29">
        <v>535</v>
      </c>
      <c r="C578" s="30" t="s">
        <v>391</v>
      </c>
      <c r="D578" s="70">
        <v>15021.47</v>
      </c>
      <c r="E578" s="69">
        <v>15691.43</v>
      </c>
      <c r="F578" s="33">
        <v>2095</v>
      </c>
      <c r="G578" s="34">
        <v>3414</v>
      </c>
      <c r="H578" s="35" t="s">
        <v>30</v>
      </c>
      <c r="I578" s="71">
        <v>0</v>
      </c>
      <c r="J578" s="72">
        <v>0</v>
      </c>
      <c r="K578" s="38">
        <f t="shared" si="103"/>
        <v>0</v>
      </c>
      <c r="L578" s="38">
        <f t="shared" si="104"/>
        <v>0</v>
      </c>
      <c r="M578" s="38">
        <f t="shared" si="105"/>
        <v>0</v>
      </c>
      <c r="N578" s="38">
        <f t="shared" si="106"/>
        <v>0</v>
      </c>
      <c r="O578" s="38">
        <f t="shared" si="107"/>
        <v>0</v>
      </c>
      <c r="P578" s="38">
        <f t="shared" si="108"/>
        <v>0</v>
      </c>
      <c r="Q578" s="38">
        <f t="shared" si="109"/>
        <v>0</v>
      </c>
      <c r="R578" s="38">
        <f t="shared" si="110"/>
        <v>0</v>
      </c>
      <c r="S578" s="38">
        <f t="shared" si="111"/>
        <v>0</v>
      </c>
      <c r="T578" s="39">
        <f t="shared" si="112"/>
        <v>0</v>
      </c>
    </row>
    <row r="579" spans="2:20" ht="38.25" x14ac:dyDescent="0.2">
      <c r="B579" s="29">
        <v>536</v>
      </c>
      <c r="C579" s="30" t="s">
        <v>392</v>
      </c>
      <c r="D579" s="70">
        <v>25035.77</v>
      </c>
      <c r="E579" s="69">
        <v>26152.37</v>
      </c>
      <c r="F579" s="33">
        <v>2096</v>
      </c>
      <c r="G579" s="34">
        <v>3415</v>
      </c>
      <c r="H579" s="35" t="s">
        <v>30</v>
      </c>
      <c r="I579" s="71">
        <v>0</v>
      </c>
      <c r="J579" s="72">
        <v>0</v>
      </c>
      <c r="K579" s="38">
        <f t="shared" si="103"/>
        <v>0</v>
      </c>
      <c r="L579" s="38">
        <f t="shared" si="104"/>
        <v>0</v>
      </c>
      <c r="M579" s="38">
        <f t="shared" si="105"/>
        <v>0</v>
      </c>
      <c r="N579" s="38">
        <f t="shared" si="106"/>
        <v>0</v>
      </c>
      <c r="O579" s="38">
        <f t="shared" si="107"/>
        <v>0</v>
      </c>
      <c r="P579" s="38">
        <f t="shared" si="108"/>
        <v>0</v>
      </c>
      <c r="Q579" s="38">
        <f t="shared" si="109"/>
        <v>0</v>
      </c>
      <c r="R579" s="38">
        <f t="shared" si="110"/>
        <v>0</v>
      </c>
      <c r="S579" s="38">
        <f t="shared" si="111"/>
        <v>0</v>
      </c>
      <c r="T579" s="39">
        <f t="shared" si="112"/>
        <v>0</v>
      </c>
    </row>
    <row r="580" spans="2:20" ht="38.25" x14ac:dyDescent="0.2">
      <c r="B580" s="29">
        <v>537</v>
      </c>
      <c r="C580" s="30" t="s">
        <v>393</v>
      </c>
      <c r="D580" s="70">
        <v>37553.65</v>
      </c>
      <c r="E580" s="69">
        <v>39228.54</v>
      </c>
      <c r="F580" s="33">
        <v>2097</v>
      </c>
      <c r="G580" s="34">
        <v>3416</v>
      </c>
      <c r="H580" s="35" t="s">
        <v>30</v>
      </c>
      <c r="I580" s="71">
        <v>0</v>
      </c>
      <c r="J580" s="72">
        <v>0</v>
      </c>
      <c r="K580" s="38">
        <f t="shared" si="103"/>
        <v>0</v>
      </c>
      <c r="L580" s="38">
        <f t="shared" si="104"/>
        <v>0</v>
      </c>
      <c r="M580" s="38">
        <f t="shared" si="105"/>
        <v>0</v>
      </c>
      <c r="N580" s="38">
        <f t="shared" si="106"/>
        <v>0</v>
      </c>
      <c r="O580" s="38">
        <f t="shared" si="107"/>
        <v>0</v>
      </c>
      <c r="P580" s="38">
        <f t="shared" si="108"/>
        <v>0</v>
      </c>
      <c r="Q580" s="38">
        <f t="shared" si="109"/>
        <v>0</v>
      </c>
      <c r="R580" s="38">
        <f t="shared" si="110"/>
        <v>0</v>
      </c>
      <c r="S580" s="38">
        <f t="shared" si="111"/>
        <v>0</v>
      </c>
      <c r="T580" s="39">
        <f t="shared" si="112"/>
        <v>0</v>
      </c>
    </row>
    <row r="581" spans="2:20" ht="38.25" x14ac:dyDescent="0.2">
      <c r="B581" s="29">
        <v>538</v>
      </c>
      <c r="C581" s="30" t="s">
        <v>394</v>
      </c>
      <c r="D581" s="70">
        <v>50071.55</v>
      </c>
      <c r="E581" s="69">
        <v>52304.74</v>
      </c>
      <c r="F581" s="33">
        <v>2098</v>
      </c>
      <c r="G581" s="34">
        <v>3417</v>
      </c>
      <c r="H581" s="35" t="s">
        <v>30</v>
      </c>
      <c r="I581" s="71">
        <v>0</v>
      </c>
      <c r="J581" s="72">
        <v>0</v>
      </c>
      <c r="K581" s="38">
        <f t="shared" si="103"/>
        <v>0</v>
      </c>
      <c r="L581" s="38">
        <f t="shared" si="104"/>
        <v>0</v>
      </c>
      <c r="M581" s="38">
        <f t="shared" si="105"/>
        <v>0</v>
      </c>
      <c r="N581" s="38">
        <f t="shared" si="106"/>
        <v>0</v>
      </c>
      <c r="O581" s="38">
        <f t="shared" si="107"/>
        <v>0</v>
      </c>
      <c r="P581" s="38">
        <f t="shared" si="108"/>
        <v>0</v>
      </c>
      <c r="Q581" s="38">
        <f t="shared" si="109"/>
        <v>0</v>
      </c>
      <c r="R581" s="38">
        <f t="shared" si="110"/>
        <v>0</v>
      </c>
      <c r="S581" s="38">
        <f t="shared" si="111"/>
        <v>0</v>
      </c>
      <c r="T581" s="39">
        <f t="shared" si="112"/>
        <v>0</v>
      </c>
    </row>
    <row r="582" spans="2:20" ht="38.25" x14ac:dyDescent="0.2">
      <c r="B582" s="29">
        <v>539</v>
      </c>
      <c r="C582" s="30" t="s">
        <v>395</v>
      </c>
      <c r="D582" s="70">
        <v>62589.43</v>
      </c>
      <c r="E582" s="69">
        <v>65380.92</v>
      </c>
      <c r="F582" s="33">
        <v>2099</v>
      </c>
      <c r="G582" s="34">
        <v>3418</v>
      </c>
      <c r="H582" s="35" t="s">
        <v>30</v>
      </c>
      <c r="I582" s="71">
        <v>0</v>
      </c>
      <c r="J582" s="72">
        <v>0</v>
      </c>
      <c r="K582" s="38">
        <f t="shared" si="103"/>
        <v>0</v>
      </c>
      <c r="L582" s="38">
        <f t="shared" si="104"/>
        <v>0</v>
      </c>
      <c r="M582" s="38">
        <f t="shared" si="105"/>
        <v>0</v>
      </c>
      <c r="N582" s="38">
        <f t="shared" si="106"/>
        <v>0</v>
      </c>
      <c r="O582" s="38">
        <f t="shared" si="107"/>
        <v>0</v>
      </c>
      <c r="P582" s="38">
        <f t="shared" si="108"/>
        <v>0</v>
      </c>
      <c r="Q582" s="38">
        <f t="shared" si="109"/>
        <v>0</v>
      </c>
      <c r="R582" s="38">
        <f t="shared" si="110"/>
        <v>0</v>
      </c>
      <c r="S582" s="38">
        <f t="shared" si="111"/>
        <v>0</v>
      </c>
      <c r="T582" s="39">
        <f t="shared" si="112"/>
        <v>0</v>
      </c>
    </row>
    <row r="583" spans="2:20" ht="38.25" x14ac:dyDescent="0.2">
      <c r="B583" s="29">
        <v>540</v>
      </c>
      <c r="C583" s="30" t="s">
        <v>396</v>
      </c>
      <c r="D583" s="70">
        <v>100143.09</v>
      </c>
      <c r="E583" s="69">
        <v>104609.47</v>
      </c>
      <c r="F583" s="33">
        <v>2100</v>
      </c>
      <c r="G583" s="34">
        <v>3419</v>
      </c>
      <c r="H583" s="35" t="s">
        <v>30</v>
      </c>
      <c r="I583" s="71">
        <v>0</v>
      </c>
      <c r="J583" s="72">
        <v>0</v>
      </c>
      <c r="K583" s="38">
        <f t="shared" si="103"/>
        <v>0</v>
      </c>
      <c r="L583" s="38">
        <f t="shared" si="104"/>
        <v>0</v>
      </c>
      <c r="M583" s="38">
        <f t="shared" si="105"/>
        <v>0</v>
      </c>
      <c r="N583" s="38">
        <f t="shared" si="106"/>
        <v>0</v>
      </c>
      <c r="O583" s="38">
        <f t="shared" si="107"/>
        <v>0</v>
      </c>
      <c r="P583" s="38">
        <f t="shared" si="108"/>
        <v>0</v>
      </c>
      <c r="Q583" s="38">
        <f t="shared" si="109"/>
        <v>0</v>
      </c>
      <c r="R583" s="38">
        <f t="shared" si="110"/>
        <v>0</v>
      </c>
      <c r="S583" s="38">
        <f t="shared" si="111"/>
        <v>0</v>
      </c>
      <c r="T583" s="39">
        <f t="shared" si="112"/>
        <v>0</v>
      </c>
    </row>
    <row r="584" spans="2:20" ht="38.25" x14ac:dyDescent="0.2">
      <c r="B584" s="29">
        <v>541</v>
      </c>
      <c r="C584" s="30" t="s">
        <v>397</v>
      </c>
      <c r="D584" s="70">
        <v>150214.64000000001</v>
      </c>
      <c r="E584" s="69">
        <v>156914.21</v>
      </c>
      <c r="F584" s="33">
        <v>2101</v>
      </c>
      <c r="G584" s="34">
        <v>3420</v>
      </c>
      <c r="H584" s="35" t="s">
        <v>30</v>
      </c>
      <c r="I584" s="71">
        <v>0</v>
      </c>
      <c r="J584" s="72">
        <v>0</v>
      </c>
      <c r="K584" s="38">
        <f t="shared" si="103"/>
        <v>0</v>
      </c>
      <c r="L584" s="38">
        <f t="shared" si="104"/>
        <v>0</v>
      </c>
      <c r="M584" s="38">
        <f t="shared" si="105"/>
        <v>0</v>
      </c>
      <c r="N584" s="38">
        <f t="shared" si="106"/>
        <v>0</v>
      </c>
      <c r="O584" s="38">
        <f t="shared" si="107"/>
        <v>0</v>
      </c>
      <c r="P584" s="38">
        <f t="shared" si="108"/>
        <v>0</v>
      </c>
      <c r="Q584" s="38">
        <f t="shared" si="109"/>
        <v>0</v>
      </c>
      <c r="R584" s="38">
        <f t="shared" si="110"/>
        <v>0</v>
      </c>
      <c r="S584" s="38">
        <f t="shared" si="111"/>
        <v>0</v>
      </c>
      <c r="T584" s="39">
        <f t="shared" si="112"/>
        <v>0</v>
      </c>
    </row>
    <row r="585" spans="2:20" ht="38.25" x14ac:dyDescent="0.2">
      <c r="B585" s="29">
        <v>542</v>
      </c>
      <c r="C585" s="30" t="s">
        <v>398</v>
      </c>
      <c r="D585" s="70">
        <v>250357.73</v>
      </c>
      <c r="E585" s="69">
        <v>261523.68</v>
      </c>
      <c r="F585" s="33">
        <v>2102</v>
      </c>
      <c r="G585" s="34">
        <v>3421</v>
      </c>
      <c r="H585" s="35" t="s">
        <v>30</v>
      </c>
      <c r="I585" s="71">
        <v>0</v>
      </c>
      <c r="J585" s="72">
        <v>0</v>
      </c>
      <c r="K585" s="38">
        <f t="shared" si="103"/>
        <v>0</v>
      </c>
      <c r="L585" s="38">
        <f t="shared" si="104"/>
        <v>0</v>
      </c>
      <c r="M585" s="38">
        <f t="shared" si="105"/>
        <v>0</v>
      </c>
      <c r="N585" s="38">
        <f t="shared" si="106"/>
        <v>0</v>
      </c>
      <c r="O585" s="38">
        <f t="shared" si="107"/>
        <v>0</v>
      </c>
      <c r="P585" s="38">
        <f t="shared" si="108"/>
        <v>0</v>
      </c>
      <c r="Q585" s="38">
        <f t="shared" si="109"/>
        <v>0</v>
      </c>
      <c r="R585" s="38">
        <f t="shared" si="110"/>
        <v>0</v>
      </c>
      <c r="S585" s="38">
        <f t="shared" si="111"/>
        <v>0</v>
      </c>
      <c r="T585" s="39">
        <f t="shared" si="112"/>
        <v>0</v>
      </c>
    </row>
    <row r="586" spans="2:20" ht="38.25" x14ac:dyDescent="0.2">
      <c r="B586" s="29">
        <v>543</v>
      </c>
      <c r="C586" s="30" t="s">
        <v>399</v>
      </c>
      <c r="D586" s="70">
        <v>375536.58</v>
      </c>
      <c r="E586" s="69">
        <v>392285.51</v>
      </c>
      <c r="F586" s="33">
        <v>2103</v>
      </c>
      <c r="G586" s="34">
        <v>3422</v>
      </c>
      <c r="H586" s="35" t="s">
        <v>30</v>
      </c>
      <c r="I586" s="71">
        <v>0</v>
      </c>
      <c r="J586" s="72">
        <v>0</v>
      </c>
      <c r="K586" s="38">
        <f t="shared" si="103"/>
        <v>0</v>
      </c>
      <c r="L586" s="38">
        <f t="shared" si="104"/>
        <v>0</v>
      </c>
      <c r="M586" s="38">
        <f t="shared" si="105"/>
        <v>0</v>
      </c>
      <c r="N586" s="38">
        <f t="shared" si="106"/>
        <v>0</v>
      </c>
      <c r="O586" s="38">
        <f t="shared" si="107"/>
        <v>0</v>
      </c>
      <c r="P586" s="38">
        <f t="shared" si="108"/>
        <v>0</v>
      </c>
      <c r="Q586" s="38">
        <f t="shared" si="109"/>
        <v>0</v>
      </c>
      <c r="R586" s="38">
        <f t="shared" si="110"/>
        <v>0</v>
      </c>
      <c r="S586" s="38">
        <f t="shared" si="111"/>
        <v>0</v>
      </c>
      <c r="T586" s="39">
        <f t="shared" si="112"/>
        <v>0</v>
      </c>
    </row>
    <row r="587" spans="2:20" ht="38.25" x14ac:dyDescent="0.2">
      <c r="B587" s="29">
        <v>544</v>
      </c>
      <c r="C587" s="30" t="s">
        <v>400</v>
      </c>
      <c r="D587" s="70">
        <v>500715.44</v>
      </c>
      <c r="E587" s="69">
        <v>523047.35</v>
      </c>
      <c r="F587" s="33">
        <v>2104</v>
      </c>
      <c r="G587" s="34">
        <v>3423</v>
      </c>
      <c r="H587" s="35" t="s">
        <v>30</v>
      </c>
      <c r="I587" s="71">
        <v>0</v>
      </c>
      <c r="J587" s="72">
        <v>0</v>
      </c>
      <c r="K587" s="38">
        <f t="shared" si="103"/>
        <v>0</v>
      </c>
      <c r="L587" s="38">
        <f t="shared" si="104"/>
        <v>0</v>
      </c>
      <c r="M587" s="38">
        <f t="shared" si="105"/>
        <v>0</v>
      </c>
      <c r="N587" s="38">
        <f t="shared" si="106"/>
        <v>0</v>
      </c>
      <c r="O587" s="38">
        <f t="shared" si="107"/>
        <v>0</v>
      </c>
      <c r="P587" s="38">
        <f t="shared" si="108"/>
        <v>0</v>
      </c>
      <c r="Q587" s="38">
        <f t="shared" si="109"/>
        <v>0</v>
      </c>
      <c r="R587" s="38">
        <f t="shared" si="110"/>
        <v>0</v>
      </c>
      <c r="S587" s="38">
        <f t="shared" si="111"/>
        <v>0</v>
      </c>
      <c r="T587" s="39">
        <f t="shared" si="112"/>
        <v>0</v>
      </c>
    </row>
    <row r="588" spans="2:20" ht="38.25" x14ac:dyDescent="0.2">
      <c r="B588" s="29">
        <v>545</v>
      </c>
      <c r="C588" s="30" t="s">
        <v>401</v>
      </c>
      <c r="D588" s="70">
        <v>500715.44</v>
      </c>
      <c r="E588" s="69">
        <v>523047.35</v>
      </c>
      <c r="F588" s="33">
        <v>2105</v>
      </c>
      <c r="G588" s="34">
        <v>3424</v>
      </c>
      <c r="H588" s="35" t="s">
        <v>30</v>
      </c>
      <c r="I588" s="71">
        <v>0</v>
      </c>
      <c r="J588" s="72">
        <v>0</v>
      </c>
      <c r="K588" s="38">
        <f t="shared" si="103"/>
        <v>0</v>
      </c>
      <c r="L588" s="38">
        <f t="shared" si="104"/>
        <v>0</v>
      </c>
      <c r="M588" s="38">
        <f t="shared" si="105"/>
        <v>0</v>
      </c>
      <c r="N588" s="38">
        <f t="shared" si="106"/>
        <v>0</v>
      </c>
      <c r="O588" s="38">
        <f t="shared" si="107"/>
        <v>0</v>
      </c>
      <c r="P588" s="38">
        <f t="shared" si="108"/>
        <v>0</v>
      </c>
      <c r="Q588" s="38">
        <f t="shared" si="109"/>
        <v>0</v>
      </c>
      <c r="R588" s="38">
        <f t="shared" si="110"/>
        <v>0</v>
      </c>
      <c r="S588" s="38">
        <f t="shared" si="111"/>
        <v>0</v>
      </c>
      <c r="T588" s="39">
        <f t="shared" si="112"/>
        <v>0</v>
      </c>
    </row>
    <row r="589" spans="2:20" ht="38.25" x14ac:dyDescent="0.2">
      <c r="B589" s="29">
        <v>546</v>
      </c>
      <c r="C589" s="30" t="s">
        <v>402</v>
      </c>
      <c r="D589" s="70" t="s">
        <v>67</v>
      </c>
      <c r="E589" s="69" t="s">
        <v>67</v>
      </c>
      <c r="F589" s="33">
        <v>2106</v>
      </c>
      <c r="G589" s="34">
        <v>3425</v>
      </c>
      <c r="H589" s="35" t="s">
        <v>30</v>
      </c>
      <c r="I589" s="71">
        <v>0</v>
      </c>
      <c r="J589" s="72">
        <v>0</v>
      </c>
      <c r="K589" s="38">
        <f t="shared" si="103"/>
        <v>0</v>
      </c>
      <c r="L589" s="38">
        <f t="shared" si="104"/>
        <v>0</v>
      </c>
      <c r="M589" s="38">
        <f t="shared" si="105"/>
        <v>0</v>
      </c>
      <c r="N589" s="38">
        <f t="shared" si="106"/>
        <v>0</v>
      </c>
      <c r="O589" s="38">
        <f t="shared" si="107"/>
        <v>0</v>
      </c>
      <c r="P589" s="38">
        <f t="shared" si="108"/>
        <v>0</v>
      </c>
      <c r="Q589" s="38">
        <f t="shared" si="109"/>
        <v>0</v>
      </c>
      <c r="R589" s="38">
        <f t="shared" si="110"/>
        <v>0</v>
      </c>
      <c r="S589" s="38">
        <f t="shared" si="111"/>
        <v>0</v>
      </c>
      <c r="T589" s="39">
        <f t="shared" si="112"/>
        <v>0</v>
      </c>
    </row>
    <row r="590" spans="2:20" ht="144" x14ac:dyDescent="0.2">
      <c r="B590" s="29">
        <v>547</v>
      </c>
      <c r="C590" s="30" t="s">
        <v>403</v>
      </c>
      <c r="D590" s="70">
        <v>625.89</v>
      </c>
      <c r="E590" s="69">
        <v>653.79999999999995</v>
      </c>
      <c r="F590" s="33">
        <v>2107</v>
      </c>
      <c r="G590" s="34">
        <v>3426</v>
      </c>
      <c r="H590" s="44" t="s">
        <v>404</v>
      </c>
      <c r="I590" s="71">
        <v>0</v>
      </c>
      <c r="J590" s="72">
        <v>0</v>
      </c>
      <c r="K590" s="38">
        <f t="shared" si="103"/>
        <v>0</v>
      </c>
      <c r="L590" s="38">
        <f t="shared" si="104"/>
        <v>0</v>
      </c>
      <c r="M590" s="38">
        <f t="shared" si="105"/>
        <v>0</v>
      </c>
      <c r="N590" s="38">
        <f t="shared" si="106"/>
        <v>0</v>
      </c>
      <c r="O590" s="38">
        <f t="shared" si="107"/>
        <v>0</v>
      </c>
      <c r="P590" s="38">
        <f t="shared" si="108"/>
        <v>0</v>
      </c>
      <c r="Q590" s="38">
        <f t="shared" si="109"/>
        <v>0</v>
      </c>
      <c r="R590" s="38">
        <f t="shared" si="110"/>
        <v>0</v>
      </c>
      <c r="S590" s="38">
        <f t="shared" si="111"/>
        <v>0</v>
      </c>
      <c r="T590" s="39">
        <f t="shared" si="112"/>
        <v>0</v>
      </c>
    </row>
    <row r="591" spans="2:20" ht="144" x14ac:dyDescent="0.2">
      <c r="B591" s="29">
        <v>548</v>
      </c>
      <c r="C591" s="30" t="s">
        <v>405</v>
      </c>
      <c r="D591" s="70">
        <v>1251.79</v>
      </c>
      <c r="E591" s="69">
        <v>1307.6199999999999</v>
      </c>
      <c r="F591" s="33">
        <v>2108</v>
      </c>
      <c r="G591" s="34">
        <v>3427</v>
      </c>
      <c r="H591" s="44" t="s">
        <v>404</v>
      </c>
      <c r="I591" s="71">
        <v>0</v>
      </c>
      <c r="J591" s="72">
        <v>0</v>
      </c>
      <c r="K591" s="38">
        <f t="shared" si="103"/>
        <v>0</v>
      </c>
      <c r="L591" s="38">
        <f t="shared" si="104"/>
        <v>0</v>
      </c>
      <c r="M591" s="38">
        <f t="shared" si="105"/>
        <v>0</v>
      </c>
      <c r="N591" s="38">
        <f t="shared" si="106"/>
        <v>0</v>
      </c>
      <c r="O591" s="38">
        <f t="shared" si="107"/>
        <v>0</v>
      </c>
      <c r="P591" s="38">
        <f t="shared" si="108"/>
        <v>0</v>
      </c>
      <c r="Q591" s="38">
        <f t="shared" si="109"/>
        <v>0</v>
      </c>
      <c r="R591" s="38">
        <f t="shared" si="110"/>
        <v>0</v>
      </c>
      <c r="S591" s="38">
        <f t="shared" si="111"/>
        <v>0</v>
      </c>
      <c r="T591" s="39">
        <f t="shared" si="112"/>
        <v>0</v>
      </c>
    </row>
    <row r="592" spans="2:20" ht="144" x14ac:dyDescent="0.2">
      <c r="B592" s="29">
        <v>549</v>
      </c>
      <c r="C592" s="30" t="s">
        <v>406</v>
      </c>
      <c r="D592" s="70">
        <v>2503.58</v>
      </c>
      <c r="E592" s="69">
        <v>2615.2399999999998</v>
      </c>
      <c r="F592" s="33">
        <v>2109</v>
      </c>
      <c r="G592" s="34">
        <v>3428</v>
      </c>
      <c r="H592" s="44" t="s">
        <v>404</v>
      </c>
      <c r="I592" s="71">
        <v>0</v>
      </c>
      <c r="J592" s="72">
        <v>0</v>
      </c>
      <c r="K592" s="38">
        <f t="shared" si="103"/>
        <v>0</v>
      </c>
      <c r="L592" s="38">
        <f t="shared" si="104"/>
        <v>0</v>
      </c>
      <c r="M592" s="38">
        <f t="shared" si="105"/>
        <v>0</v>
      </c>
      <c r="N592" s="38">
        <f t="shared" si="106"/>
        <v>0</v>
      </c>
      <c r="O592" s="38">
        <f t="shared" si="107"/>
        <v>0</v>
      </c>
      <c r="P592" s="38">
        <f t="shared" si="108"/>
        <v>0</v>
      </c>
      <c r="Q592" s="38">
        <f t="shared" si="109"/>
        <v>0</v>
      </c>
      <c r="R592" s="38">
        <f t="shared" si="110"/>
        <v>0</v>
      </c>
      <c r="S592" s="38">
        <f t="shared" si="111"/>
        <v>0</v>
      </c>
      <c r="T592" s="39">
        <f t="shared" si="112"/>
        <v>0</v>
      </c>
    </row>
    <row r="593" spans="2:20" ht="144" x14ac:dyDescent="0.2">
      <c r="B593" s="29">
        <v>550</v>
      </c>
      <c r="C593" s="30" t="s">
        <v>407</v>
      </c>
      <c r="D593" s="70">
        <v>5007.1499999999996</v>
      </c>
      <c r="E593" s="69">
        <v>5230.47</v>
      </c>
      <c r="F593" s="33">
        <v>2110</v>
      </c>
      <c r="G593" s="34">
        <v>3429</v>
      </c>
      <c r="H593" s="44" t="s">
        <v>404</v>
      </c>
      <c r="I593" s="71">
        <v>0</v>
      </c>
      <c r="J593" s="72">
        <v>0</v>
      </c>
      <c r="K593" s="38">
        <f t="shared" si="103"/>
        <v>0</v>
      </c>
      <c r="L593" s="38">
        <f t="shared" si="104"/>
        <v>0</v>
      </c>
      <c r="M593" s="38">
        <f t="shared" si="105"/>
        <v>0</v>
      </c>
      <c r="N593" s="38">
        <f t="shared" si="106"/>
        <v>0</v>
      </c>
      <c r="O593" s="38">
        <f t="shared" si="107"/>
        <v>0</v>
      </c>
      <c r="P593" s="38">
        <f t="shared" si="108"/>
        <v>0</v>
      </c>
      <c r="Q593" s="38">
        <f t="shared" si="109"/>
        <v>0</v>
      </c>
      <c r="R593" s="38">
        <f t="shared" si="110"/>
        <v>0</v>
      </c>
      <c r="S593" s="38">
        <f t="shared" si="111"/>
        <v>0</v>
      </c>
      <c r="T593" s="39">
        <f t="shared" si="112"/>
        <v>0</v>
      </c>
    </row>
    <row r="594" spans="2:20" ht="144" x14ac:dyDescent="0.2">
      <c r="B594" s="29">
        <v>551</v>
      </c>
      <c r="C594" s="30" t="s">
        <v>408</v>
      </c>
      <c r="D594" s="70">
        <v>10014.299999999999</v>
      </c>
      <c r="E594" s="69">
        <v>10460.94</v>
      </c>
      <c r="F594" s="33">
        <v>2111</v>
      </c>
      <c r="G594" s="34">
        <v>3430</v>
      </c>
      <c r="H594" s="44" t="s">
        <v>404</v>
      </c>
      <c r="I594" s="71">
        <v>0</v>
      </c>
      <c r="J594" s="72">
        <v>0</v>
      </c>
      <c r="K594" s="38">
        <f t="shared" si="103"/>
        <v>0</v>
      </c>
      <c r="L594" s="38">
        <f t="shared" si="104"/>
        <v>0</v>
      </c>
      <c r="M594" s="38">
        <f t="shared" si="105"/>
        <v>0</v>
      </c>
      <c r="N594" s="38">
        <f t="shared" si="106"/>
        <v>0</v>
      </c>
      <c r="O594" s="38">
        <f t="shared" si="107"/>
        <v>0</v>
      </c>
      <c r="P594" s="38">
        <f t="shared" si="108"/>
        <v>0</v>
      </c>
      <c r="Q594" s="38">
        <f t="shared" si="109"/>
        <v>0</v>
      </c>
      <c r="R594" s="38">
        <f t="shared" si="110"/>
        <v>0</v>
      </c>
      <c r="S594" s="38">
        <f t="shared" si="111"/>
        <v>0</v>
      </c>
      <c r="T594" s="39">
        <f t="shared" si="112"/>
        <v>0</v>
      </c>
    </row>
    <row r="595" spans="2:20" ht="144" x14ac:dyDescent="0.2">
      <c r="B595" s="29">
        <v>552</v>
      </c>
      <c r="C595" s="30" t="s">
        <v>409</v>
      </c>
      <c r="D595" s="70">
        <v>15021.47</v>
      </c>
      <c r="E595" s="69">
        <v>15691.43</v>
      </c>
      <c r="F595" s="33">
        <v>2112</v>
      </c>
      <c r="G595" s="34">
        <v>3431</v>
      </c>
      <c r="H595" s="44" t="s">
        <v>404</v>
      </c>
      <c r="I595" s="71">
        <v>0</v>
      </c>
      <c r="J595" s="72">
        <v>0</v>
      </c>
      <c r="K595" s="38">
        <f t="shared" si="103"/>
        <v>0</v>
      </c>
      <c r="L595" s="38">
        <f t="shared" si="104"/>
        <v>0</v>
      </c>
      <c r="M595" s="38">
        <f t="shared" si="105"/>
        <v>0</v>
      </c>
      <c r="N595" s="38">
        <f t="shared" si="106"/>
        <v>0</v>
      </c>
      <c r="O595" s="38">
        <f t="shared" si="107"/>
        <v>0</v>
      </c>
      <c r="P595" s="38">
        <f t="shared" si="108"/>
        <v>0</v>
      </c>
      <c r="Q595" s="38">
        <f t="shared" si="109"/>
        <v>0</v>
      </c>
      <c r="R595" s="38">
        <f t="shared" si="110"/>
        <v>0</v>
      </c>
      <c r="S595" s="38">
        <f t="shared" si="111"/>
        <v>0</v>
      </c>
      <c r="T595" s="39">
        <f t="shared" si="112"/>
        <v>0</v>
      </c>
    </row>
    <row r="596" spans="2:20" ht="144" x14ac:dyDescent="0.2">
      <c r="B596" s="29">
        <v>553</v>
      </c>
      <c r="C596" s="30" t="s">
        <v>410</v>
      </c>
      <c r="D596" s="70">
        <v>25035.77</v>
      </c>
      <c r="E596" s="69">
        <v>26152.37</v>
      </c>
      <c r="F596" s="33">
        <v>2113</v>
      </c>
      <c r="G596" s="34">
        <v>3432</v>
      </c>
      <c r="H596" s="44" t="s">
        <v>404</v>
      </c>
      <c r="I596" s="71">
        <v>0</v>
      </c>
      <c r="J596" s="72">
        <v>0</v>
      </c>
      <c r="K596" s="38">
        <f t="shared" ref="K596:K605" si="113">0.1*I596</f>
        <v>0</v>
      </c>
      <c r="L596" s="38">
        <f t="shared" ref="L596:L605" si="114">0.03*I596</f>
        <v>0</v>
      </c>
      <c r="M596" s="38">
        <f t="shared" ref="M596:M605" si="115">0.06*I596</f>
        <v>0</v>
      </c>
      <c r="N596" s="38">
        <f t="shared" ref="N596:N605" si="116">0.02*I596</f>
        <v>0</v>
      </c>
      <c r="O596" s="38">
        <f t="shared" ref="O596:O605" si="117">0.02*I596</f>
        <v>0</v>
      </c>
      <c r="P596" s="38">
        <f t="shared" ref="P596:P605" si="118">0.0125*I596</f>
        <v>0</v>
      </c>
      <c r="Q596" s="38">
        <f t="shared" ref="Q596:Q605" si="119">0.05*I596</f>
        <v>0</v>
      </c>
      <c r="R596" s="38">
        <f t="shared" ref="R596:R605" si="120">0.009*I596</f>
        <v>0</v>
      </c>
      <c r="S596" s="38">
        <f t="shared" ref="S596:S605" si="121">0.001*I596</f>
        <v>0</v>
      </c>
      <c r="T596" s="39">
        <f t="shared" ref="T596:T605" si="122">SUM(I596:S596)</f>
        <v>0</v>
      </c>
    </row>
    <row r="597" spans="2:20" ht="144" x14ac:dyDescent="0.2">
      <c r="B597" s="29">
        <v>554</v>
      </c>
      <c r="C597" s="30" t="s">
        <v>411</v>
      </c>
      <c r="D597" s="70">
        <v>37553.65</v>
      </c>
      <c r="E597" s="69">
        <v>39228.54</v>
      </c>
      <c r="F597" s="33">
        <v>2114</v>
      </c>
      <c r="G597" s="34">
        <v>3433</v>
      </c>
      <c r="H597" s="44" t="s">
        <v>404</v>
      </c>
      <c r="I597" s="71">
        <v>0</v>
      </c>
      <c r="J597" s="72">
        <v>0</v>
      </c>
      <c r="K597" s="38">
        <f t="shared" si="113"/>
        <v>0</v>
      </c>
      <c r="L597" s="38">
        <f t="shared" si="114"/>
        <v>0</v>
      </c>
      <c r="M597" s="38">
        <f t="shared" si="115"/>
        <v>0</v>
      </c>
      <c r="N597" s="38">
        <f t="shared" si="116"/>
        <v>0</v>
      </c>
      <c r="O597" s="38">
        <f t="shared" si="117"/>
        <v>0</v>
      </c>
      <c r="P597" s="38">
        <f t="shared" si="118"/>
        <v>0</v>
      </c>
      <c r="Q597" s="38">
        <f t="shared" si="119"/>
        <v>0</v>
      </c>
      <c r="R597" s="38">
        <f t="shared" si="120"/>
        <v>0</v>
      </c>
      <c r="S597" s="38">
        <f t="shared" si="121"/>
        <v>0</v>
      </c>
      <c r="T597" s="39">
        <f t="shared" si="122"/>
        <v>0</v>
      </c>
    </row>
    <row r="598" spans="2:20" ht="144" x14ac:dyDescent="0.2">
      <c r="B598" s="29">
        <v>555</v>
      </c>
      <c r="C598" s="30" t="s">
        <v>412</v>
      </c>
      <c r="D598" s="70">
        <v>50071.55</v>
      </c>
      <c r="E598" s="69">
        <v>52304.74</v>
      </c>
      <c r="F598" s="33">
        <v>2115</v>
      </c>
      <c r="G598" s="34">
        <v>3434</v>
      </c>
      <c r="H598" s="44" t="s">
        <v>404</v>
      </c>
      <c r="I598" s="71">
        <v>0</v>
      </c>
      <c r="J598" s="72">
        <v>0</v>
      </c>
      <c r="K598" s="38">
        <f t="shared" si="113"/>
        <v>0</v>
      </c>
      <c r="L598" s="38">
        <f t="shared" si="114"/>
        <v>0</v>
      </c>
      <c r="M598" s="38">
        <f t="shared" si="115"/>
        <v>0</v>
      </c>
      <c r="N598" s="38">
        <f t="shared" si="116"/>
        <v>0</v>
      </c>
      <c r="O598" s="38">
        <f t="shared" si="117"/>
        <v>0</v>
      </c>
      <c r="P598" s="38">
        <f t="shared" si="118"/>
        <v>0</v>
      </c>
      <c r="Q598" s="38">
        <f t="shared" si="119"/>
        <v>0</v>
      </c>
      <c r="R598" s="38">
        <f t="shared" si="120"/>
        <v>0</v>
      </c>
      <c r="S598" s="38">
        <f t="shared" si="121"/>
        <v>0</v>
      </c>
      <c r="T598" s="39">
        <f t="shared" si="122"/>
        <v>0</v>
      </c>
    </row>
    <row r="599" spans="2:20" ht="144" x14ac:dyDescent="0.2">
      <c r="B599" s="29">
        <v>556</v>
      </c>
      <c r="C599" s="30" t="s">
        <v>413</v>
      </c>
      <c r="D599" s="70">
        <v>62589.43</v>
      </c>
      <c r="E599" s="69">
        <v>65380.92</v>
      </c>
      <c r="F599" s="33">
        <v>2116</v>
      </c>
      <c r="G599" s="34">
        <v>3435</v>
      </c>
      <c r="H599" s="44" t="s">
        <v>404</v>
      </c>
      <c r="I599" s="71">
        <v>0</v>
      </c>
      <c r="J599" s="72">
        <v>0</v>
      </c>
      <c r="K599" s="38">
        <f t="shared" si="113"/>
        <v>0</v>
      </c>
      <c r="L599" s="38">
        <f t="shared" si="114"/>
        <v>0</v>
      </c>
      <c r="M599" s="38">
        <f t="shared" si="115"/>
        <v>0</v>
      </c>
      <c r="N599" s="38">
        <f t="shared" si="116"/>
        <v>0</v>
      </c>
      <c r="O599" s="38">
        <f t="shared" si="117"/>
        <v>0</v>
      </c>
      <c r="P599" s="38">
        <f t="shared" si="118"/>
        <v>0</v>
      </c>
      <c r="Q599" s="38">
        <f t="shared" si="119"/>
        <v>0</v>
      </c>
      <c r="R599" s="38">
        <f t="shared" si="120"/>
        <v>0</v>
      </c>
      <c r="S599" s="38">
        <f t="shared" si="121"/>
        <v>0</v>
      </c>
      <c r="T599" s="39">
        <f t="shared" si="122"/>
        <v>0</v>
      </c>
    </row>
    <row r="600" spans="2:20" ht="144" x14ac:dyDescent="0.2">
      <c r="B600" s="29">
        <v>557</v>
      </c>
      <c r="C600" s="30" t="s">
        <v>414</v>
      </c>
      <c r="D600" s="70">
        <v>100143.09</v>
      </c>
      <c r="E600" s="69">
        <v>104609.47</v>
      </c>
      <c r="F600" s="33">
        <v>2117</v>
      </c>
      <c r="G600" s="34">
        <v>3436</v>
      </c>
      <c r="H600" s="44" t="s">
        <v>404</v>
      </c>
      <c r="I600" s="71">
        <v>0</v>
      </c>
      <c r="J600" s="72">
        <v>0</v>
      </c>
      <c r="K600" s="38">
        <f t="shared" si="113"/>
        <v>0</v>
      </c>
      <c r="L600" s="38">
        <f t="shared" si="114"/>
        <v>0</v>
      </c>
      <c r="M600" s="38">
        <f t="shared" si="115"/>
        <v>0</v>
      </c>
      <c r="N600" s="38">
        <f t="shared" si="116"/>
        <v>0</v>
      </c>
      <c r="O600" s="38">
        <f t="shared" si="117"/>
        <v>0</v>
      </c>
      <c r="P600" s="38">
        <f t="shared" si="118"/>
        <v>0</v>
      </c>
      <c r="Q600" s="38">
        <f t="shared" si="119"/>
        <v>0</v>
      </c>
      <c r="R600" s="38">
        <f t="shared" si="120"/>
        <v>0</v>
      </c>
      <c r="S600" s="38">
        <f t="shared" si="121"/>
        <v>0</v>
      </c>
      <c r="T600" s="39">
        <f t="shared" si="122"/>
        <v>0</v>
      </c>
    </row>
    <row r="601" spans="2:20" ht="144" x14ac:dyDescent="0.2">
      <c r="B601" s="29">
        <v>558</v>
      </c>
      <c r="C601" s="30" t="s">
        <v>415</v>
      </c>
      <c r="D601" s="70">
        <v>150214.64000000001</v>
      </c>
      <c r="E601" s="69">
        <v>156914.21</v>
      </c>
      <c r="F601" s="33">
        <v>2118</v>
      </c>
      <c r="G601" s="34">
        <v>3437</v>
      </c>
      <c r="H601" s="44" t="s">
        <v>404</v>
      </c>
      <c r="I601" s="71">
        <v>0</v>
      </c>
      <c r="J601" s="72">
        <v>0</v>
      </c>
      <c r="K601" s="38">
        <f t="shared" si="113"/>
        <v>0</v>
      </c>
      <c r="L601" s="38">
        <f t="shared" si="114"/>
        <v>0</v>
      </c>
      <c r="M601" s="38">
        <f t="shared" si="115"/>
        <v>0</v>
      </c>
      <c r="N601" s="38">
        <f t="shared" si="116"/>
        <v>0</v>
      </c>
      <c r="O601" s="38">
        <f t="shared" si="117"/>
        <v>0</v>
      </c>
      <c r="P601" s="38">
        <f t="shared" si="118"/>
        <v>0</v>
      </c>
      <c r="Q601" s="38">
        <f t="shared" si="119"/>
        <v>0</v>
      </c>
      <c r="R601" s="38">
        <f t="shared" si="120"/>
        <v>0</v>
      </c>
      <c r="S601" s="38">
        <f t="shared" si="121"/>
        <v>0</v>
      </c>
      <c r="T601" s="39">
        <f t="shared" si="122"/>
        <v>0</v>
      </c>
    </row>
    <row r="602" spans="2:20" ht="144" x14ac:dyDescent="0.2">
      <c r="B602" s="29">
        <v>559</v>
      </c>
      <c r="C602" s="30" t="s">
        <v>416</v>
      </c>
      <c r="D602" s="70">
        <v>250357.73</v>
      </c>
      <c r="E602" s="69">
        <v>261523.68</v>
      </c>
      <c r="F602" s="33">
        <v>2119</v>
      </c>
      <c r="G602" s="34">
        <v>3438</v>
      </c>
      <c r="H602" s="44" t="s">
        <v>404</v>
      </c>
      <c r="I602" s="71">
        <v>0</v>
      </c>
      <c r="J602" s="72">
        <v>0</v>
      </c>
      <c r="K602" s="38">
        <f t="shared" si="113"/>
        <v>0</v>
      </c>
      <c r="L602" s="38">
        <f t="shared" si="114"/>
        <v>0</v>
      </c>
      <c r="M602" s="38">
        <f t="shared" si="115"/>
        <v>0</v>
      </c>
      <c r="N602" s="38">
        <f t="shared" si="116"/>
        <v>0</v>
      </c>
      <c r="O602" s="38">
        <f t="shared" si="117"/>
        <v>0</v>
      </c>
      <c r="P602" s="38">
        <f t="shared" si="118"/>
        <v>0</v>
      </c>
      <c r="Q602" s="38">
        <f t="shared" si="119"/>
        <v>0</v>
      </c>
      <c r="R602" s="38">
        <f t="shared" si="120"/>
        <v>0</v>
      </c>
      <c r="S602" s="38">
        <f t="shared" si="121"/>
        <v>0</v>
      </c>
      <c r="T602" s="39">
        <f t="shared" si="122"/>
        <v>0</v>
      </c>
    </row>
    <row r="603" spans="2:20" ht="144" x14ac:dyDescent="0.2">
      <c r="B603" s="29">
        <v>560</v>
      </c>
      <c r="C603" s="30" t="s">
        <v>417</v>
      </c>
      <c r="D603" s="70">
        <v>375536.58</v>
      </c>
      <c r="E603" s="69">
        <v>392285.51</v>
      </c>
      <c r="F603" s="33">
        <v>2120</v>
      </c>
      <c r="G603" s="34">
        <v>3439</v>
      </c>
      <c r="H603" s="44" t="s">
        <v>404</v>
      </c>
      <c r="I603" s="71">
        <v>0</v>
      </c>
      <c r="J603" s="72">
        <v>0</v>
      </c>
      <c r="K603" s="38">
        <f t="shared" si="113"/>
        <v>0</v>
      </c>
      <c r="L603" s="38">
        <f t="shared" si="114"/>
        <v>0</v>
      </c>
      <c r="M603" s="38">
        <f t="shared" si="115"/>
        <v>0</v>
      </c>
      <c r="N603" s="38">
        <f t="shared" si="116"/>
        <v>0</v>
      </c>
      <c r="O603" s="38">
        <f t="shared" si="117"/>
        <v>0</v>
      </c>
      <c r="P603" s="38">
        <f t="shared" si="118"/>
        <v>0</v>
      </c>
      <c r="Q603" s="38">
        <f t="shared" si="119"/>
        <v>0</v>
      </c>
      <c r="R603" s="38">
        <f t="shared" si="120"/>
        <v>0</v>
      </c>
      <c r="S603" s="38">
        <f t="shared" si="121"/>
        <v>0</v>
      </c>
      <c r="T603" s="39">
        <f t="shared" si="122"/>
        <v>0</v>
      </c>
    </row>
    <row r="604" spans="2:20" ht="144" x14ac:dyDescent="0.2">
      <c r="B604" s="29">
        <v>561</v>
      </c>
      <c r="C604" s="30" t="s">
        <v>418</v>
      </c>
      <c r="D604" s="70">
        <v>500715.44</v>
      </c>
      <c r="E604" s="69">
        <v>523047.35</v>
      </c>
      <c r="F604" s="33">
        <v>2121</v>
      </c>
      <c r="G604" s="34">
        <v>3440</v>
      </c>
      <c r="H604" s="44" t="s">
        <v>404</v>
      </c>
      <c r="I604" s="71">
        <v>0</v>
      </c>
      <c r="J604" s="72">
        <v>0</v>
      </c>
      <c r="K604" s="38">
        <f t="shared" si="113"/>
        <v>0</v>
      </c>
      <c r="L604" s="38">
        <f t="shared" si="114"/>
        <v>0</v>
      </c>
      <c r="M604" s="38">
        <f t="shared" si="115"/>
        <v>0</v>
      </c>
      <c r="N604" s="38">
        <f t="shared" si="116"/>
        <v>0</v>
      </c>
      <c r="O604" s="38">
        <f t="shared" si="117"/>
        <v>0</v>
      </c>
      <c r="P604" s="38">
        <f t="shared" si="118"/>
        <v>0</v>
      </c>
      <c r="Q604" s="38">
        <f t="shared" si="119"/>
        <v>0</v>
      </c>
      <c r="R604" s="38">
        <f t="shared" si="120"/>
        <v>0</v>
      </c>
      <c r="S604" s="38">
        <f t="shared" si="121"/>
        <v>0</v>
      </c>
      <c r="T604" s="39">
        <f t="shared" si="122"/>
        <v>0</v>
      </c>
    </row>
    <row r="605" spans="2:20" ht="144" x14ac:dyDescent="0.2">
      <c r="B605" s="29">
        <v>562</v>
      </c>
      <c r="C605" s="30" t="s">
        <v>419</v>
      </c>
      <c r="D605" s="70">
        <v>500715.44</v>
      </c>
      <c r="E605" s="69">
        <v>523047.35</v>
      </c>
      <c r="F605" s="33">
        <v>2122</v>
      </c>
      <c r="G605" s="34">
        <v>3441</v>
      </c>
      <c r="H605" s="44" t="s">
        <v>404</v>
      </c>
      <c r="I605" s="71">
        <v>0</v>
      </c>
      <c r="J605" s="72">
        <v>0</v>
      </c>
      <c r="K605" s="38">
        <f t="shared" si="113"/>
        <v>0</v>
      </c>
      <c r="L605" s="38">
        <f t="shared" si="114"/>
        <v>0</v>
      </c>
      <c r="M605" s="38">
        <f t="shared" si="115"/>
        <v>0</v>
      </c>
      <c r="N605" s="38">
        <f t="shared" si="116"/>
        <v>0</v>
      </c>
      <c r="O605" s="38">
        <f t="shared" si="117"/>
        <v>0</v>
      </c>
      <c r="P605" s="38">
        <f t="shared" si="118"/>
        <v>0</v>
      </c>
      <c r="Q605" s="38">
        <f t="shared" si="119"/>
        <v>0</v>
      </c>
      <c r="R605" s="38">
        <f t="shared" si="120"/>
        <v>0</v>
      </c>
      <c r="S605" s="38">
        <f t="shared" si="121"/>
        <v>0</v>
      </c>
      <c r="T605" s="39">
        <f t="shared" si="122"/>
        <v>0</v>
      </c>
    </row>
    <row r="606" spans="2:20" x14ac:dyDescent="0.2">
      <c r="B606" s="206"/>
      <c r="C606" s="206"/>
      <c r="D606" s="206"/>
      <c r="E606" s="206"/>
      <c r="F606" s="206"/>
      <c r="G606" s="206"/>
      <c r="H606" s="206"/>
      <c r="I606" s="206"/>
      <c r="J606" s="206"/>
    </row>
    <row r="607" spans="2:20" ht="15.75" x14ac:dyDescent="0.2">
      <c r="B607" s="73"/>
      <c r="C607" s="74"/>
      <c r="D607" s="75"/>
      <c r="E607" s="76"/>
      <c r="F607" s="63"/>
      <c r="G607" s="64"/>
      <c r="H607" s="65"/>
      <c r="I607" s="77"/>
      <c r="J607" s="66"/>
    </row>
    <row r="608" spans="2:20" ht="15.75" x14ac:dyDescent="0.2">
      <c r="B608" s="73"/>
      <c r="C608" s="74"/>
      <c r="D608" s="75"/>
      <c r="E608" s="76"/>
      <c r="F608" s="63"/>
      <c r="G608" s="64"/>
      <c r="H608" s="65"/>
      <c r="I608" s="77"/>
      <c r="J608" s="66"/>
    </row>
    <row r="609" spans="2:20" ht="15.75" x14ac:dyDescent="0.2">
      <c r="B609" s="73"/>
      <c r="C609" s="74"/>
      <c r="D609" s="75"/>
      <c r="E609" s="76"/>
      <c r="F609" s="63"/>
      <c r="G609" s="64"/>
      <c r="H609" s="65"/>
      <c r="I609" s="77"/>
      <c r="J609" s="66"/>
    </row>
    <row r="610" spans="2:20" ht="15.75" x14ac:dyDescent="0.2">
      <c r="B610" s="189" t="s">
        <v>420</v>
      </c>
      <c r="C610" s="189"/>
      <c r="D610" s="189"/>
      <c r="E610" s="189"/>
      <c r="F610" s="189"/>
      <c r="G610" s="189"/>
      <c r="H610" s="189"/>
      <c r="I610" s="189"/>
      <c r="J610" s="189"/>
      <c r="K610" s="24"/>
      <c r="L610" s="24"/>
      <c r="M610" s="24"/>
      <c r="N610" s="24"/>
      <c r="O610" s="24"/>
      <c r="P610" s="24"/>
      <c r="Q610" s="24"/>
      <c r="R610" s="24"/>
      <c r="S610" s="24"/>
      <c r="T610" s="24"/>
    </row>
    <row r="611" spans="2:20" ht="15.75" x14ac:dyDescent="0.2">
      <c r="B611" s="68"/>
      <c r="C611" s="68"/>
      <c r="D611" s="68"/>
      <c r="E611" s="68"/>
      <c r="F611" s="68"/>
      <c r="G611" s="68"/>
      <c r="H611" s="68"/>
      <c r="I611" s="68"/>
      <c r="J611" s="68"/>
      <c r="K611" s="24"/>
      <c r="L611" s="24"/>
      <c r="M611" s="24"/>
      <c r="N611" s="24"/>
      <c r="O611" s="24"/>
      <c r="P611" s="24"/>
      <c r="Q611" s="24"/>
      <c r="R611" s="24"/>
      <c r="S611" s="24"/>
      <c r="T611" s="24"/>
    </row>
    <row r="612" spans="2:20" ht="15.75" x14ac:dyDescent="0.2">
      <c r="B612" s="188" t="s">
        <v>6</v>
      </c>
      <c r="C612" s="188"/>
      <c r="D612" s="188"/>
      <c r="E612" s="188"/>
      <c r="F612" s="188"/>
      <c r="G612" s="188"/>
      <c r="H612" s="188"/>
      <c r="I612" s="188"/>
      <c r="J612" s="188"/>
      <c r="K612" s="190" t="s">
        <v>7</v>
      </c>
      <c r="L612" s="190"/>
      <c r="M612" s="190"/>
      <c r="N612" s="190"/>
      <c r="O612" s="190"/>
      <c r="P612" s="190"/>
      <c r="Q612" s="24"/>
      <c r="R612" s="24"/>
      <c r="S612" s="24"/>
      <c r="T612" s="24"/>
    </row>
    <row r="613" spans="2:20" ht="22.5" x14ac:dyDescent="0.2">
      <c r="B613" s="192" t="s">
        <v>8</v>
      </c>
      <c r="C613" s="198" t="s">
        <v>9</v>
      </c>
      <c r="D613" s="200" t="s">
        <v>255</v>
      </c>
      <c r="E613" s="201" t="s">
        <v>256</v>
      </c>
      <c r="F613" s="202" t="s">
        <v>12</v>
      </c>
      <c r="G613" s="198" t="s">
        <v>13</v>
      </c>
      <c r="H613" s="199" t="s">
        <v>14</v>
      </c>
      <c r="I613" s="69" t="s">
        <v>257</v>
      </c>
      <c r="J613" s="69" t="s">
        <v>258</v>
      </c>
      <c r="K613" s="25" t="s">
        <v>17</v>
      </c>
      <c r="L613" s="25" t="s">
        <v>18</v>
      </c>
      <c r="M613" s="25" t="s">
        <v>19</v>
      </c>
      <c r="N613" s="25" t="s">
        <v>20</v>
      </c>
      <c r="O613" s="25" t="s">
        <v>21</v>
      </c>
      <c r="P613" s="25" t="s">
        <v>22</v>
      </c>
      <c r="Q613" s="25" t="s">
        <v>23</v>
      </c>
      <c r="R613" s="25" t="s">
        <v>24</v>
      </c>
      <c r="S613" s="25" t="s">
        <v>25</v>
      </c>
      <c r="T613" s="191" t="s">
        <v>26</v>
      </c>
    </row>
    <row r="614" spans="2:20" ht="22.5" x14ac:dyDescent="0.2">
      <c r="B614" s="192"/>
      <c r="C614" s="198"/>
      <c r="D614" s="200"/>
      <c r="E614" s="201"/>
      <c r="F614" s="202"/>
      <c r="G614" s="198"/>
      <c r="H614" s="199"/>
      <c r="I614" s="69" t="s">
        <v>27</v>
      </c>
      <c r="J614" s="69" t="s">
        <v>28</v>
      </c>
      <c r="K614" s="28" t="s">
        <v>27</v>
      </c>
      <c r="L614" s="28" t="s">
        <v>27</v>
      </c>
      <c r="M614" s="28" t="s">
        <v>27</v>
      </c>
      <c r="N614" s="28" t="s">
        <v>27</v>
      </c>
      <c r="O614" s="28" t="s">
        <v>27</v>
      </c>
      <c r="P614" s="28" t="s">
        <v>27</v>
      </c>
      <c r="Q614" s="28" t="s">
        <v>27</v>
      </c>
      <c r="R614" s="28" t="s">
        <v>27</v>
      </c>
      <c r="S614" s="28" t="s">
        <v>27</v>
      </c>
      <c r="T614" s="191"/>
    </row>
    <row r="615" spans="2:20" ht="25.5" x14ac:dyDescent="0.2">
      <c r="B615" s="29">
        <v>563</v>
      </c>
      <c r="C615" s="30" t="s">
        <v>421</v>
      </c>
      <c r="D615" s="70">
        <v>625.89</v>
      </c>
      <c r="E615" s="69">
        <v>653.79999999999995</v>
      </c>
      <c r="F615" s="78">
        <v>0</v>
      </c>
      <c r="G615" s="34">
        <v>3503</v>
      </c>
      <c r="H615" s="79" t="s">
        <v>30</v>
      </c>
      <c r="I615" s="71">
        <v>111.35</v>
      </c>
      <c r="J615" s="72">
        <v>55.19</v>
      </c>
      <c r="K615" s="38">
        <f t="shared" ref="K615:K634" si="123">0.1*I615</f>
        <v>11.135</v>
      </c>
      <c r="L615" s="38">
        <f t="shared" ref="L615:L634" si="124">0.03*I615</f>
        <v>3.3404999999999996</v>
      </c>
      <c r="M615" s="38">
        <f t="shared" ref="M615:M634" si="125">0.06*I615</f>
        <v>6.6809999999999992</v>
      </c>
      <c r="N615" s="38">
        <f t="shared" ref="N615:N634" si="126">0.02*I615</f>
        <v>2.2269999999999999</v>
      </c>
      <c r="O615" s="38">
        <f t="shared" ref="O615:O634" si="127">0.02*I615</f>
        <v>2.2269999999999999</v>
      </c>
      <c r="P615" s="38">
        <f t="shared" ref="P615:P634" si="128">0.0125*I615</f>
        <v>1.391875</v>
      </c>
      <c r="Q615" s="38">
        <f t="shared" ref="Q615:Q634" si="129">0.05*I615</f>
        <v>5.5674999999999999</v>
      </c>
      <c r="R615" s="38">
        <f t="shared" ref="R615:R634" si="130">0.009*I615</f>
        <v>1.0021499999999999</v>
      </c>
      <c r="S615" s="38">
        <f t="shared" ref="S615:S634" si="131">0.001*I615</f>
        <v>0.11134999999999999</v>
      </c>
      <c r="T615" s="39">
        <f t="shared" ref="T615:T634" si="132">SUM(I615:S615)</f>
        <v>200.22337499999998</v>
      </c>
    </row>
    <row r="616" spans="2:20" ht="25.5" x14ac:dyDescent="0.2">
      <c r="B616" s="29">
        <v>564</v>
      </c>
      <c r="C616" s="30" t="s">
        <v>422</v>
      </c>
      <c r="D616" s="70">
        <v>1251.79</v>
      </c>
      <c r="E616" s="69">
        <v>1307.6199999999999</v>
      </c>
      <c r="F616" s="80">
        <v>0</v>
      </c>
      <c r="G616" s="34">
        <v>3504</v>
      </c>
      <c r="H616" s="81" t="s">
        <v>30</v>
      </c>
      <c r="I616" s="71">
        <v>168.88</v>
      </c>
      <c r="J616" s="72">
        <v>55.19</v>
      </c>
      <c r="K616" s="38">
        <f t="shared" si="123"/>
        <v>16.888000000000002</v>
      </c>
      <c r="L616" s="38">
        <f t="shared" si="124"/>
        <v>5.0663999999999998</v>
      </c>
      <c r="M616" s="38">
        <f t="shared" si="125"/>
        <v>10.1328</v>
      </c>
      <c r="N616" s="38">
        <f t="shared" si="126"/>
        <v>3.3776000000000002</v>
      </c>
      <c r="O616" s="38">
        <f t="shared" si="127"/>
        <v>3.3776000000000002</v>
      </c>
      <c r="P616" s="38">
        <f t="shared" si="128"/>
        <v>2.1110000000000002</v>
      </c>
      <c r="Q616" s="38">
        <f t="shared" si="129"/>
        <v>8.4440000000000008</v>
      </c>
      <c r="R616" s="38">
        <f t="shared" si="130"/>
        <v>1.5199199999999999</v>
      </c>
      <c r="S616" s="38">
        <f t="shared" si="131"/>
        <v>0.16888</v>
      </c>
      <c r="T616" s="39">
        <f t="shared" si="132"/>
        <v>275.15619999999996</v>
      </c>
    </row>
    <row r="617" spans="2:20" ht="25.5" x14ac:dyDescent="0.2">
      <c r="B617" s="29">
        <v>565</v>
      </c>
      <c r="C617" s="30" t="s">
        <v>423</v>
      </c>
      <c r="D617" s="70">
        <v>2503.58</v>
      </c>
      <c r="E617" s="69">
        <v>2615.2399999999998</v>
      </c>
      <c r="F617" s="80">
        <v>0</v>
      </c>
      <c r="G617" s="34">
        <v>3505</v>
      </c>
      <c r="H617" s="81" t="s">
        <v>30</v>
      </c>
      <c r="I617" s="71">
        <v>228.27</v>
      </c>
      <c r="J617" s="72">
        <v>55.19</v>
      </c>
      <c r="K617" s="38">
        <f t="shared" si="123"/>
        <v>22.827000000000002</v>
      </c>
      <c r="L617" s="38">
        <f t="shared" si="124"/>
        <v>6.8480999999999996</v>
      </c>
      <c r="M617" s="38">
        <f t="shared" si="125"/>
        <v>13.696199999999999</v>
      </c>
      <c r="N617" s="38">
        <f t="shared" si="126"/>
        <v>4.5654000000000003</v>
      </c>
      <c r="O617" s="38">
        <f t="shared" si="127"/>
        <v>4.5654000000000003</v>
      </c>
      <c r="P617" s="38">
        <f t="shared" si="128"/>
        <v>2.8533750000000002</v>
      </c>
      <c r="Q617" s="38">
        <f t="shared" si="129"/>
        <v>11.413500000000001</v>
      </c>
      <c r="R617" s="38">
        <f t="shared" si="130"/>
        <v>2.05443</v>
      </c>
      <c r="S617" s="38">
        <f t="shared" si="131"/>
        <v>0.22827000000000003</v>
      </c>
      <c r="T617" s="39">
        <f t="shared" si="132"/>
        <v>352.51167500000008</v>
      </c>
    </row>
    <row r="618" spans="2:20" ht="25.5" x14ac:dyDescent="0.2">
      <c r="B618" s="29">
        <v>566</v>
      </c>
      <c r="C618" s="30" t="s">
        <v>424</v>
      </c>
      <c r="D618" s="70">
        <v>5007.1499999999996</v>
      </c>
      <c r="E618" s="69">
        <v>5230.47</v>
      </c>
      <c r="F618" s="80">
        <v>0</v>
      </c>
      <c r="G618" s="34">
        <v>3506</v>
      </c>
      <c r="H618" s="81" t="s">
        <v>30</v>
      </c>
      <c r="I618" s="71">
        <v>319.17</v>
      </c>
      <c r="J618" s="72">
        <v>55.19</v>
      </c>
      <c r="K618" s="38">
        <f t="shared" si="123"/>
        <v>31.917000000000002</v>
      </c>
      <c r="L618" s="38">
        <f t="shared" si="124"/>
        <v>9.5751000000000008</v>
      </c>
      <c r="M618" s="38">
        <f t="shared" si="125"/>
        <v>19.150200000000002</v>
      </c>
      <c r="N618" s="38">
        <f t="shared" si="126"/>
        <v>6.3834000000000009</v>
      </c>
      <c r="O618" s="38">
        <f t="shared" si="127"/>
        <v>6.3834000000000009</v>
      </c>
      <c r="P618" s="38">
        <f t="shared" si="128"/>
        <v>3.9896250000000002</v>
      </c>
      <c r="Q618" s="38">
        <f t="shared" si="129"/>
        <v>15.958500000000001</v>
      </c>
      <c r="R618" s="38">
        <f t="shared" si="130"/>
        <v>2.8725299999999998</v>
      </c>
      <c r="S618" s="38">
        <f t="shared" si="131"/>
        <v>0.31917000000000001</v>
      </c>
      <c r="T618" s="39">
        <f t="shared" si="132"/>
        <v>470.90892500000001</v>
      </c>
    </row>
    <row r="619" spans="2:20" ht="25.5" x14ac:dyDescent="0.2">
      <c r="B619" s="29">
        <v>567</v>
      </c>
      <c r="C619" s="30" t="s">
        <v>425</v>
      </c>
      <c r="D619" s="70">
        <v>10014.299999999999</v>
      </c>
      <c r="E619" s="69">
        <v>10460.94</v>
      </c>
      <c r="F619" s="80">
        <v>0</v>
      </c>
      <c r="G619" s="34">
        <v>3507</v>
      </c>
      <c r="H619" s="81" t="s">
        <v>30</v>
      </c>
      <c r="I619" s="71">
        <v>636.51</v>
      </c>
      <c r="J619" s="72">
        <v>55.19</v>
      </c>
      <c r="K619" s="38">
        <f t="shared" si="123"/>
        <v>63.651000000000003</v>
      </c>
      <c r="L619" s="38">
        <f t="shared" si="124"/>
        <v>19.095299999999998</v>
      </c>
      <c r="M619" s="38">
        <f t="shared" si="125"/>
        <v>38.190599999999996</v>
      </c>
      <c r="N619" s="38">
        <f t="shared" si="126"/>
        <v>12.7302</v>
      </c>
      <c r="O619" s="38">
        <f t="shared" si="127"/>
        <v>12.7302</v>
      </c>
      <c r="P619" s="38">
        <f t="shared" si="128"/>
        <v>7.9563750000000004</v>
      </c>
      <c r="Q619" s="38">
        <f t="shared" si="129"/>
        <v>31.825500000000002</v>
      </c>
      <c r="R619" s="38">
        <f t="shared" si="130"/>
        <v>5.7285899999999996</v>
      </c>
      <c r="S619" s="38">
        <f t="shared" si="131"/>
        <v>0.63651000000000002</v>
      </c>
      <c r="T619" s="39">
        <f t="shared" si="132"/>
        <v>884.24427500000002</v>
      </c>
    </row>
    <row r="620" spans="2:20" ht="25.5" x14ac:dyDescent="0.2">
      <c r="B620" s="29">
        <v>568</v>
      </c>
      <c r="C620" s="30" t="s">
        <v>426</v>
      </c>
      <c r="D620" s="70">
        <v>15021.47</v>
      </c>
      <c r="E620" s="69">
        <v>15691.43</v>
      </c>
      <c r="F620" s="80">
        <v>0</v>
      </c>
      <c r="G620" s="34">
        <v>3508</v>
      </c>
      <c r="H620" s="81" t="s">
        <v>30</v>
      </c>
      <c r="I620" s="71">
        <v>681.04</v>
      </c>
      <c r="J620" s="72">
        <v>55.19</v>
      </c>
      <c r="K620" s="38">
        <f t="shared" si="123"/>
        <v>68.103999999999999</v>
      </c>
      <c r="L620" s="38">
        <f t="shared" si="124"/>
        <v>20.431199999999997</v>
      </c>
      <c r="M620" s="38">
        <f t="shared" si="125"/>
        <v>40.862399999999994</v>
      </c>
      <c r="N620" s="38">
        <f t="shared" si="126"/>
        <v>13.620799999999999</v>
      </c>
      <c r="O620" s="38">
        <f t="shared" si="127"/>
        <v>13.620799999999999</v>
      </c>
      <c r="P620" s="38">
        <f t="shared" si="128"/>
        <v>8.5129999999999999</v>
      </c>
      <c r="Q620" s="38">
        <f t="shared" si="129"/>
        <v>34.052</v>
      </c>
      <c r="R620" s="38">
        <f t="shared" si="130"/>
        <v>6.1293599999999993</v>
      </c>
      <c r="S620" s="38">
        <f t="shared" si="131"/>
        <v>0.68103999999999998</v>
      </c>
      <c r="T620" s="39">
        <f t="shared" si="132"/>
        <v>942.24460000000022</v>
      </c>
    </row>
    <row r="621" spans="2:20" ht="25.5" x14ac:dyDescent="0.2">
      <c r="B621" s="29">
        <v>569</v>
      </c>
      <c r="C621" s="30" t="s">
        <v>427</v>
      </c>
      <c r="D621" s="70">
        <v>25035.77</v>
      </c>
      <c r="E621" s="69">
        <v>26152.37</v>
      </c>
      <c r="F621" s="80">
        <v>0</v>
      </c>
      <c r="G621" s="34">
        <v>3509</v>
      </c>
      <c r="H621" s="81" t="s">
        <v>30</v>
      </c>
      <c r="I621" s="71">
        <v>862.9</v>
      </c>
      <c r="J621" s="72">
        <v>55.19</v>
      </c>
      <c r="K621" s="38">
        <f t="shared" si="123"/>
        <v>86.29</v>
      </c>
      <c r="L621" s="38">
        <f t="shared" si="124"/>
        <v>25.886999999999997</v>
      </c>
      <c r="M621" s="38">
        <f t="shared" si="125"/>
        <v>51.773999999999994</v>
      </c>
      <c r="N621" s="38">
        <f t="shared" si="126"/>
        <v>17.257999999999999</v>
      </c>
      <c r="O621" s="38">
        <f t="shared" si="127"/>
        <v>17.257999999999999</v>
      </c>
      <c r="P621" s="38">
        <f t="shared" si="128"/>
        <v>10.786250000000001</v>
      </c>
      <c r="Q621" s="38">
        <f t="shared" si="129"/>
        <v>43.145000000000003</v>
      </c>
      <c r="R621" s="38">
        <f t="shared" si="130"/>
        <v>7.7660999999999989</v>
      </c>
      <c r="S621" s="38">
        <f t="shared" si="131"/>
        <v>0.8629</v>
      </c>
      <c r="T621" s="39">
        <f t="shared" si="132"/>
        <v>1179.11725</v>
      </c>
    </row>
    <row r="622" spans="2:20" ht="25.5" x14ac:dyDescent="0.2">
      <c r="B622" s="29">
        <v>570</v>
      </c>
      <c r="C622" s="30" t="s">
        <v>428</v>
      </c>
      <c r="D622" s="70">
        <v>37553.65</v>
      </c>
      <c r="E622" s="69">
        <v>39228.54</v>
      </c>
      <c r="F622" s="80">
        <v>0</v>
      </c>
      <c r="G622" s="34">
        <v>3510</v>
      </c>
      <c r="H622" s="81" t="s">
        <v>30</v>
      </c>
      <c r="I622" s="71">
        <v>1091.1500000000001</v>
      </c>
      <c r="J622" s="72">
        <v>55.19</v>
      </c>
      <c r="K622" s="38">
        <f t="shared" si="123"/>
        <v>109.11500000000001</v>
      </c>
      <c r="L622" s="38">
        <f t="shared" si="124"/>
        <v>32.734500000000004</v>
      </c>
      <c r="M622" s="38">
        <f t="shared" si="125"/>
        <v>65.469000000000008</v>
      </c>
      <c r="N622" s="38">
        <f t="shared" si="126"/>
        <v>21.823000000000004</v>
      </c>
      <c r="O622" s="38">
        <f t="shared" si="127"/>
        <v>21.823000000000004</v>
      </c>
      <c r="P622" s="38">
        <f t="shared" si="128"/>
        <v>13.639375000000001</v>
      </c>
      <c r="Q622" s="38">
        <f t="shared" si="129"/>
        <v>54.557500000000005</v>
      </c>
      <c r="R622" s="38">
        <f t="shared" si="130"/>
        <v>9.8203499999999995</v>
      </c>
      <c r="S622" s="38">
        <f t="shared" si="131"/>
        <v>1.0911500000000001</v>
      </c>
      <c r="T622" s="39">
        <f t="shared" si="132"/>
        <v>1476.4128750000002</v>
      </c>
    </row>
    <row r="623" spans="2:20" ht="25.5" x14ac:dyDescent="0.2">
      <c r="B623" s="29">
        <v>571</v>
      </c>
      <c r="C623" s="30" t="s">
        <v>429</v>
      </c>
      <c r="D623" s="70">
        <v>50071.55</v>
      </c>
      <c r="E623" s="69">
        <v>52304.74</v>
      </c>
      <c r="F623" s="80">
        <v>0</v>
      </c>
      <c r="G623" s="34">
        <v>3511</v>
      </c>
      <c r="H623" s="81" t="s">
        <v>30</v>
      </c>
      <c r="I623" s="71">
        <v>1456.73</v>
      </c>
      <c r="J623" s="72">
        <v>55.19</v>
      </c>
      <c r="K623" s="38">
        <f t="shared" si="123"/>
        <v>145.673</v>
      </c>
      <c r="L623" s="38">
        <f t="shared" si="124"/>
        <v>43.701900000000002</v>
      </c>
      <c r="M623" s="38">
        <f t="shared" si="125"/>
        <v>87.403800000000004</v>
      </c>
      <c r="N623" s="38">
        <f t="shared" si="126"/>
        <v>29.134600000000002</v>
      </c>
      <c r="O623" s="38">
        <f t="shared" si="127"/>
        <v>29.134600000000002</v>
      </c>
      <c r="P623" s="38">
        <f t="shared" si="128"/>
        <v>18.209125</v>
      </c>
      <c r="Q623" s="38">
        <f t="shared" si="129"/>
        <v>72.836500000000001</v>
      </c>
      <c r="R623" s="38">
        <f t="shared" si="130"/>
        <v>13.110569999999999</v>
      </c>
      <c r="S623" s="38">
        <f t="shared" si="131"/>
        <v>1.4567300000000001</v>
      </c>
      <c r="T623" s="39">
        <f t="shared" si="132"/>
        <v>1952.5808250000005</v>
      </c>
    </row>
    <row r="624" spans="2:20" ht="25.5" x14ac:dyDescent="0.2">
      <c r="B624" s="29">
        <v>572</v>
      </c>
      <c r="C624" s="30" t="s">
        <v>430</v>
      </c>
      <c r="D624" s="70">
        <v>62589.43</v>
      </c>
      <c r="E624" s="69">
        <v>65380.92</v>
      </c>
      <c r="F624" s="80">
        <v>0</v>
      </c>
      <c r="G624" s="34">
        <v>3512</v>
      </c>
      <c r="H624" s="81" t="s">
        <v>30</v>
      </c>
      <c r="I624" s="71">
        <v>1729.5</v>
      </c>
      <c r="J624" s="72">
        <v>55.19</v>
      </c>
      <c r="K624" s="38">
        <f t="shared" si="123"/>
        <v>172.95000000000002</v>
      </c>
      <c r="L624" s="38">
        <f t="shared" si="124"/>
        <v>51.884999999999998</v>
      </c>
      <c r="M624" s="38">
        <f t="shared" si="125"/>
        <v>103.77</v>
      </c>
      <c r="N624" s="38">
        <f t="shared" si="126"/>
        <v>34.590000000000003</v>
      </c>
      <c r="O624" s="38">
        <f t="shared" si="127"/>
        <v>34.590000000000003</v>
      </c>
      <c r="P624" s="38">
        <f t="shared" si="128"/>
        <v>21.618750000000002</v>
      </c>
      <c r="Q624" s="38">
        <f t="shared" si="129"/>
        <v>86.475000000000009</v>
      </c>
      <c r="R624" s="38">
        <f t="shared" si="130"/>
        <v>15.565499999999998</v>
      </c>
      <c r="S624" s="38">
        <f t="shared" si="131"/>
        <v>1.7295</v>
      </c>
      <c r="T624" s="39">
        <f t="shared" si="132"/>
        <v>2307.8637500000004</v>
      </c>
    </row>
    <row r="625" spans="2:20" ht="25.5" x14ac:dyDescent="0.2">
      <c r="B625" s="29">
        <v>573</v>
      </c>
      <c r="C625" s="30" t="s">
        <v>431</v>
      </c>
      <c r="D625" s="70">
        <v>100143.09</v>
      </c>
      <c r="E625" s="69">
        <v>104609.47</v>
      </c>
      <c r="F625" s="80">
        <v>0</v>
      </c>
      <c r="G625" s="34">
        <v>3513</v>
      </c>
      <c r="H625" s="81" t="s">
        <v>30</v>
      </c>
      <c r="I625" s="71">
        <v>2273.23</v>
      </c>
      <c r="J625" s="72">
        <v>55.19</v>
      </c>
      <c r="K625" s="38">
        <f t="shared" si="123"/>
        <v>227.32300000000001</v>
      </c>
      <c r="L625" s="38">
        <f t="shared" si="124"/>
        <v>68.196899999999999</v>
      </c>
      <c r="M625" s="38">
        <f t="shared" si="125"/>
        <v>136.3938</v>
      </c>
      <c r="N625" s="38">
        <f t="shared" si="126"/>
        <v>45.464600000000004</v>
      </c>
      <c r="O625" s="38">
        <f t="shared" si="127"/>
        <v>45.464600000000004</v>
      </c>
      <c r="P625" s="38">
        <f t="shared" si="128"/>
        <v>28.415375000000001</v>
      </c>
      <c r="Q625" s="38">
        <f t="shared" si="129"/>
        <v>113.6615</v>
      </c>
      <c r="R625" s="38">
        <f t="shared" si="130"/>
        <v>20.459069999999997</v>
      </c>
      <c r="S625" s="38">
        <f t="shared" si="131"/>
        <v>2.2732299999999999</v>
      </c>
      <c r="T625" s="39">
        <f t="shared" si="132"/>
        <v>3016.0720749999991</v>
      </c>
    </row>
    <row r="626" spans="2:20" ht="25.5" x14ac:dyDescent="0.2">
      <c r="B626" s="29">
        <v>574</v>
      </c>
      <c r="C626" s="30" t="s">
        <v>432</v>
      </c>
      <c r="D626" s="70">
        <v>150214.64000000001</v>
      </c>
      <c r="E626" s="69">
        <v>156914.21</v>
      </c>
      <c r="F626" s="80">
        <v>0</v>
      </c>
      <c r="G626" s="34">
        <v>3514</v>
      </c>
      <c r="H626" s="81" t="s">
        <v>30</v>
      </c>
      <c r="I626" s="71">
        <v>3408.91</v>
      </c>
      <c r="J626" s="72">
        <v>55.19</v>
      </c>
      <c r="K626" s="38">
        <f t="shared" si="123"/>
        <v>340.89100000000002</v>
      </c>
      <c r="L626" s="38">
        <f t="shared" si="124"/>
        <v>102.26729999999999</v>
      </c>
      <c r="M626" s="38">
        <f t="shared" si="125"/>
        <v>204.53459999999998</v>
      </c>
      <c r="N626" s="38">
        <f t="shared" si="126"/>
        <v>68.178200000000004</v>
      </c>
      <c r="O626" s="38">
        <f t="shared" si="127"/>
        <v>68.178200000000004</v>
      </c>
      <c r="P626" s="38">
        <f t="shared" si="128"/>
        <v>42.611375000000002</v>
      </c>
      <c r="Q626" s="38">
        <f t="shared" si="129"/>
        <v>170.44550000000001</v>
      </c>
      <c r="R626" s="38">
        <f t="shared" si="130"/>
        <v>30.680189999999996</v>
      </c>
      <c r="S626" s="38">
        <f t="shared" si="131"/>
        <v>3.4089100000000001</v>
      </c>
      <c r="T626" s="39">
        <f t="shared" si="132"/>
        <v>4495.2952750000013</v>
      </c>
    </row>
    <row r="627" spans="2:20" ht="31.5" x14ac:dyDescent="0.2">
      <c r="B627" s="29">
        <v>575</v>
      </c>
      <c r="C627" s="45" t="s">
        <v>433</v>
      </c>
      <c r="D627" s="70">
        <v>165589.35</v>
      </c>
      <c r="E627" s="69">
        <v>165589.35</v>
      </c>
      <c r="F627" s="80">
        <v>0</v>
      </c>
      <c r="G627" s="34">
        <v>3515</v>
      </c>
      <c r="H627" s="81" t="s">
        <v>30</v>
      </c>
      <c r="I627" s="71">
        <v>4166.03</v>
      </c>
      <c r="J627" s="72">
        <v>55.19</v>
      </c>
      <c r="K627" s="38">
        <f t="shared" si="123"/>
        <v>416.60300000000001</v>
      </c>
      <c r="L627" s="38">
        <f t="shared" si="124"/>
        <v>124.98089999999999</v>
      </c>
      <c r="M627" s="38">
        <f t="shared" si="125"/>
        <v>249.96179999999998</v>
      </c>
      <c r="N627" s="38">
        <f t="shared" si="126"/>
        <v>83.320599999999999</v>
      </c>
      <c r="O627" s="38">
        <f t="shared" si="127"/>
        <v>83.320599999999999</v>
      </c>
      <c r="P627" s="38">
        <f t="shared" si="128"/>
        <v>52.075375000000001</v>
      </c>
      <c r="Q627" s="38">
        <f t="shared" si="129"/>
        <v>208.3015</v>
      </c>
      <c r="R627" s="38">
        <f t="shared" si="130"/>
        <v>37.494269999999993</v>
      </c>
      <c r="S627" s="38">
        <f t="shared" si="131"/>
        <v>4.1660300000000001</v>
      </c>
      <c r="T627" s="39">
        <f t="shared" si="132"/>
        <v>5481.4440749999994</v>
      </c>
    </row>
    <row r="628" spans="2:20" ht="25.5" x14ac:dyDescent="0.2">
      <c r="B628" s="29">
        <v>576</v>
      </c>
      <c r="C628" s="30" t="s">
        <v>434</v>
      </c>
      <c r="D628" s="70">
        <v>250357.73</v>
      </c>
      <c r="E628" s="69">
        <v>261523.68</v>
      </c>
      <c r="F628" s="80">
        <v>0</v>
      </c>
      <c r="G628" s="34">
        <v>3516</v>
      </c>
      <c r="H628" s="81" t="s">
        <v>30</v>
      </c>
      <c r="I628" s="71">
        <v>4166.03</v>
      </c>
      <c r="J628" s="72">
        <v>110.35</v>
      </c>
      <c r="K628" s="38">
        <f t="shared" si="123"/>
        <v>416.60300000000001</v>
      </c>
      <c r="L628" s="38">
        <f t="shared" si="124"/>
        <v>124.98089999999999</v>
      </c>
      <c r="M628" s="38">
        <f t="shared" si="125"/>
        <v>249.96179999999998</v>
      </c>
      <c r="N628" s="38">
        <f t="shared" si="126"/>
        <v>83.320599999999999</v>
      </c>
      <c r="O628" s="38">
        <f t="shared" si="127"/>
        <v>83.320599999999999</v>
      </c>
      <c r="P628" s="38">
        <f t="shared" si="128"/>
        <v>52.075375000000001</v>
      </c>
      <c r="Q628" s="38">
        <f t="shared" si="129"/>
        <v>208.3015</v>
      </c>
      <c r="R628" s="38">
        <f t="shared" si="130"/>
        <v>37.494269999999993</v>
      </c>
      <c r="S628" s="38">
        <f t="shared" si="131"/>
        <v>4.1660300000000001</v>
      </c>
      <c r="T628" s="39">
        <f t="shared" si="132"/>
        <v>5536.6040750000002</v>
      </c>
    </row>
    <row r="629" spans="2:20" ht="31.5" x14ac:dyDescent="0.2">
      <c r="B629" s="29">
        <v>577</v>
      </c>
      <c r="C629" s="45" t="s">
        <v>435</v>
      </c>
      <c r="D629" s="70">
        <v>275982.21999999997</v>
      </c>
      <c r="E629" s="69">
        <v>275982.21999999997</v>
      </c>
      <c r="F629" s="80">
        <v>0</v>
      </c>
      <c r="G629" s="34">
        <v>3517</v>
      </c>
      <c r="H629" s="81" t="s">
        <v>30</v>
      </c>
      <c r="I629" s="71">
        <v>4923.17</v>
      </c>
      <c r="J629" s="72">
        <v>110.35</v>
      </c>
      <c r="K629" s="38">
        <f t="shared" si="123"/>
        <v>492.31700000000001</v>
      </c>
      <c r="L629" s="38">
        <f t="shared" si="124"/>
        <v>147.6951</v>
      </c>
      <c r="M629" s="38">
        <f t="shared" si="125"/>
        <v>295.39019999999999</v>
      </c>
      <c r="N629" s="38">
        <f t="shared" si="126"/>
        <v>98.463400000000007</v>
      </c>
      <c r="O629" s="38">
        <f t="shared" si="127"/>
        <v>98.463400000000007</v>
      </c>
      <c r="P629" s="38">
        <f t="shared" si="128"/>
        <v>61.539625000000001</v>
      </c>
      <c r="Q629" s="38">
        <f t="shared" si="129"/>
        <v>246.1585</v>
      </c>
      <c r="R629" s="38">
        <f t="shared" si="130"/>
        <v>44.308529999999998</v>
      </c>
      <c r="S629" s="38">
        <f t="shared" si="131"/>
        <v>4.9231699999999998</v>
      </c>
      <c r="T629" s="39">
        <f t="shared" si="132"/>
        <v>6522.7789250000005</v>
      </c>
    </row>
    <row r="630" spans="2:20" ht="25.5" x14ac:dyDescent="0.2">
      <c r="B630" s="29">
        <v>578</v>
      </c>
      <c r="C630" s="30" t="s">
        <v>436</v>
      </c>
      <c r="D630" s="70">
        <v>375536.58</v>
      </c>
      <c r="E630" s="69">
        <v>392285.51</v>
      </c>
      <c r="F630" s="80">
        <v>0</v>
      </c>
      <c r="G630" s="34">
        <v>3518</v>
      </c>
      <c r="H630" s="81" t="s">
        <v>30</v>
      </c>
      <c r="I630" s="71">
        <v>4923.17</v>
      </c>
      <c r="J630" s="72">
        <v>220.76</v>
      </c>
      <c r="K630" s="38">
        <f t="shared" si="123"/>
        <v>492.31700000000001</v>
      </c>
      <c r="L630" s="38">
        <f t="shared" si="124"/>
        <v>147.6951</v>
      </c>
      <c r="M630" s="38">
        <f t="shared" si="125"/>
        <v>295.39019999999999</v>
      </c>
      <c r="N630" s="38">
        <f t="shared" si="126"/>
        <v>98.463400000000007</v>
      </c>
      <c r="O630" s="38">
        <f t="shared" si="127"/>
        <v>98.463400000000007</v>
      </c>
      <c r="P630" s="38">
        <f t="shared" si="128"/>
        <v>61.539625000000001</v>
      </c>
      <c r="Q630" s="38">
        <f t="shared" si="129"/>
        <v>246.1585</v>
      </c>
      <c r="R630" s="38">
        <f t="shared" si="130"/>
        <v>44.308529999999998</v>
      </c>
      <c r="S630" s="38">
        <f t="shared" si="131"/>
        <v>4.9231699999999998</v>
      </c>
      <c r="T630" s="39">
        <f t="shared" si="132"/>
        <v>6633.1889250000004</v>
      </c>
    </row>
    <row r="631" spans="2:20" ht="25.5" x14ac:dyDescent="0.2">
      <c r="B631" s="29">
        <v>579</v>
      </c>
      <c r="C631" s="30" t="s">
        <v>437</v>
      </c>
      <c r="D631" s="70">
        <v>500715.44</v>
      </c>
      <c r="E631" s="69">
        <v>523047.35</v>
      </c>
      <c r="F631" s="80">
        <v>0</v>
      </c>
      <c r="G631" s="34">
        <v>3519</v>
      </c>
      <c r="H631" s="81" t="s">
        <v>30</v>
      </c>
      <c r="I631" s="71">
        <v>5680.28</v>
      </c>
      <c r="J631" s="72">
        <v>220.76</v>
      </c>
      <c r="K631" s="38">
        <f t="shared" si="123"/>
        <v>568.02800000000002</v>
      </c>
      <c r="L631" s="38">
        <f t="shared" si="124"/>
        <v>170.40839999999997</v>
      </c>
      <c r="M631" s="38">
        <f t="shared" si="125"/>
        <v>340.81679999999994</v>
      </c>
      <c r="N631" s="38">
        <f t="shared" si="126"/>
        <v>113.6056</v>
      </c>
      <c r="O631" s="38">
        <f t="shared" si="127"/>
        <v>113.6056</v>
      </c>
      <c r="P631" s="38">
        <f t="shared" si="128"/>
        <v>71.003500000000003</v>
      </c>
      <c r="Q631" s="38">
        <f t="shared" si="129"/>
        <v>284.01400000000001</v>
      </c>
      <c r="R631" s="38">
        <f t="shared" si="130"/>
        <v>51.122519999999994</v>
      </c>
      <c r="S631" s="38">
        <f t="shared" si="131"/>
        <v>5.6802799999999998</v>
      </c>
      <c r="T631" s="39">
        <f t="shared" si="132"/>
        <v>7619.3246999999992</v>
      </c>
    </row>
    <row r="632" spans="2:20" ht="31.5" x14ac:dyDescent="0.2">
      <c r="B632" s="29">
        <v>580</v>
      </c>
      <c r="C632" s="45" t="s">
        <v>438</v>
      </c>
      <c r="D632" s="70">
        <v>551964.53</v>
      </c>
      <c r="E632" s="69">
        <v>551964.53</v>
      </c>
      <c r="F632" s="80">
        <v>0</v>
      </c>
      <c r="G632" s="34">
        <v>3520</v>
      </c>
      <c r="H632" s="81" t="s">
        <v>30</v>
      </c>
      <c r="I632" s="71">
        <v>6062.56</v>
      </c>
      <c r="J632" s="72">
        <v>220.76</v>
      </c>
      <c r="K632" s="38">
        <f t="shared" si="123"/>
        <v>606.25600000000009</v>
      </c>
      <c r="L632" s="38">
        <f t="shared" si="124"/>
        <v>181.8768</v>
      </c>
      <c r="M632" s="38">
        <f t="shared" si="125"/>
        <v>363.75360000000001</v>
      </c>
      <c r="N632" s="38">
        <f t="shared" si="126"/>
        <v>121.25120000000001</v>
      </c>
      <c r="O632" s="38">
        <f t="shared" si="127"/>
        <v>121.25120000000001</v>
      </c>
      <c r="P632" s="38">
        <f t="shared" si="128"/>
        <v>75.782000000000011</v>
      </c>
      <c r="Q632" s="38">
        <f t="shared" si="129"/>
        <v>303.12800000000004</v>
      </c>
      <c r="R632" s="38">
        <f t="shared" si="130"/>
        <v>54.563040000000001</v>
      </c>
      <c r="S632" s="38">
        <f t="shared" si="131"/>
        <v>6.0625600000000004</v>
      </c>
      <c r="T632" s="39">
        <f t="shared" si="132"/>
        <v>8117.2444000000005</v>
      </c>
    </row>
    <row r="633" spans="2:20" ht="47.25" x14ac:dyDescent="0.2">
      <c r="B633" s="29">
        <v>581</v>
      </c>
      <c r="C633" s="45" t="s">
        <v>439</v>
      </c>
      <c r="D633" s="70">
        <v>1103929.1399999999</v>
      </c>
      <c r="E633" s="69">
        <v>1103929.1399999999</v>
      </c>
      <c r="F633" s="80">
        <v>0</v>
      </c>
      <c r="G633" s="34">
        <v>3521</v>
      </c>
      <c r="H633" s="81" t="s">
        <v>30</v>
      </c>
      <c r="I633" s="71">
        <v>6062.56</v>
      </c>
      <c r="J633" s="72">
        <v>331.22</v>
      </c>
      <c r="K633" s="38">
        <f t="shared" si="123"/>
        <v>606.25600000000009</v>
      </c>
      <c r="L633" s="38">
        <f t="shared" si="124"/>
        <v>181.8768</v>
      </c>
      <c r="M633" s="38">
        <f t="shared" si="125"/>
        <v>363.75360000000001</v>
      </c>
      <c r="N633" s="38">
        <f t="shared" si="126"/>
        <v>121.25120000000001</v>
      </c>
      <c r="O633" s="38">
        <f t="shared" si="127"/>
        <v>121.25120000000001</v>
      </c>
      <c r="P633" s="38">
        <f t="shared" si="128"/>
        <v>75.782000000000011</v>
      </c>
      <c r="Q633" s="38">
        <f t="shared" si="129"/>
        <v>303.12800000000004</v>
      </c>
      <c r="R633" s="38">
        <f t="shared" si="130"/>
        <v>54.563040000000001</v>
      </c>
      <c r="S633" s="38">
        <f t="shared" si="131"/>
        <v>6.0625600000000004</v>
      </c>
      <c r="T633" s="39">
        <f t="shared" si="132"/>
        <v>8227.7044000000005</v>
      </c>
    </row>
    <row r="634" spans="2:20" ht="47.25" x14ac:dyDescent="0.2">
      <c r="B634" s="29">
        <v>582</v>
      </c>
      <c r="C634" s="45" t="s">
        <v>440</v>
      </c>
      <c r="D634" s="70">
        <v>1103929.1399999999</v>
      </c>
      <c r="E634" s="69">
        <v>1103929.1399999999</v>
      </c>
      <c r="F634" s="80">
        <v>0</v>
      </c>
      <c r="G634" s="34">
        <v>3522</v>
      </c>
      <c r="H634" s="81" t="s">
        <v>30</v>
      </c>
      <c r="I634" s="71">
        <v>6062.56</v>
      </c>
      <c r="J634" s="72">
        <v>551.91</v>
      </c>
      <c r="K634" s="38">
        <f t="shared" si="123"/>
        <v>606.25600000000009</v>
      </c>
      <c r="L634" s="38">
        <f t="shared" si="124"/>
        <v>181.8768</v>
      </c>
      <c r="M634" s="38">
        <f t="shared" si="125"/>
        <v>363.75360000000001</v>
      </c>
      <c r="N634" s="38">
        <f t="shared" si="126"/>
        <v>121.25120000000001</v>
      </c>
      <c r="O634" s="38">
        <f t="shared" si="127"/>
        <v>121.25120000000001</v>
      </c>
      <c r="P634" s="38">
        <f t="shared" si="128"/>
        <v>75.782000000000011</v>
      </c>
      <c r="Q634" s="38">
        <f t="shared" si="129"/>
        <v>303.12800000000004</v>
      </c>
      <c r="R634" s="38">
        <f t="shared" si="130"/>
        <v>54.563040000000001</v>
      </c>
      <c r="S634" s="38">
        <f t="shared" si="131"/>
        <v>6.0625600000000004</v>
      </c>
      <c r="T634" s="39">
        <f t="shared" si="132"/>
        <v>8448.3943999999992</v>
      </c>
    </row>
    <row r="635" spans="2:20" x14ac:dyDescent="0.2">
      <c r="B635" s="206"/>
      <c r="C635" s="206"/>
      <c r="D635" s="206"/>
      <c r="E635" s="206"/>
      <c r="F635" s="206"/>
      <c r="G635" s="206"/>
      <c r="H635" s="206"/>
      <c r="I635" s="206"/>
      <c r="J635" s="206"/>
    </row>
    <row r="636" spans="2:20" ht="15.75" x14ac:dyDescent="0.2">
      <c r="B636" s="73"/>
      <c r="C636" s="74"/>
      <c r="D636" s="75"/>
      <c r="E636" s="76"/>
      <c r="F636" s="63"/>
      <c r="G636" s="64"/>
      <c r="H636" s="65"/>
      <c r="I636" s="77"/>
      <c r="J636" s="66"/>
    </row>
    <row r="637" spans="2:20" ht="15.75" x14ac:dyDescent="0.2">
      <c r="B637" s="73"/>
      <c r="C637" s="74"/>
      <c r="D637" s="75"/>
      <c r="E637" s="76"/>
      <c r="F637" s="63"/>
      <c r="G637" s="64"/>
      <c r="H637" s="65"/>
      <c r="I637" s="77"/>
      <c r="J637" s="66"/>
    </row>
    <row r="638" spans="2:20" ht="15.75" x14ac:dyDescent="0.2">
      <c r="B638" s="73"/>
      <c r="C638" s="74"/>
      <c r="D638" s="75"/>
      <c r="E638" s="76"/>
      <c r="F638" s="63"/>
      <c r="G638" s="64"/>
      <c r="H638" s="65"/>
      <c r="I638" s="77"/>
      <c r="J638" s="66"/>
    </row>
    <row r="639" spans="2:20" ht="15.75" x14ac:dyDescent="0.2">
      <c r="B639" s="207" t="s">
        <v>671</v>
      </c>
      <c r="C639" s="207"/>
      <c r="D639" s="207"/>
      <c r="E639" s="207"/>
      <c r="F639" s="207"/>
      <c r="G639" s="207"/>
      <c r="H639" s="207"/>
      <c r="I639" s="207"/>
      <c r="J639" s="207"/>
      <c r="K639" s="82"/>
      <c r="L639" s="82"/>
      <c r="M639" s="82"/>
      <c r="N639" s="82"/>
      <c r="O639" s="82"/>
      <c r="P639" s="82"/>
      <c r="Q639" s="82"/>
      <c r="R639" s="82"/>
      <c r="S639" s="82"/>
      <c r="T639" s="82"/>
    </row>
    <row r="640" spans="2:20" ht="15.75" x14ac:dyDescent="0.2"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</row>
    <row r="641" spans="2:20" ht="15.75" x14ac:dyDescent="0.2">
      <c r="B641" s="208" t="s">
        <v>672</v>
      </c>
      <c r="C641" s="208"/>
      <c r="D641" s="208"/>
      <c r="E641" s="208"/>
      <c r="F641" s="208"/>
      <c r="G641" s="208"/>
      <c r="H641" s="208"/>
      <c r="I641" s="208"/>
      <c r="J641" s="208"/>
      <c r="K641" s="208" t="s">
        <v>7</v>
      </c>
      <c r="L641" s="208"/>
      <c r="M641" s="208"/>
      <c r="N641" s="208"/>
      <c r="O641" s="208"/>
      <c r="P641" s="208"/>
      <c r="Q641" s="82"/>
      <c r="R641" s="82"/>
      <c r="S641" s="82"/>
      <c r="T641" s="82"/>
    </row>
    <row r="642" spans="2:20" ht="22.5" x14ac:dyDescent="0.2">
      <c r="B642" s="192" t="s">
        <v>8</v>
      </c>
      <c r="C642" s="198" t="s">
        <v>9</v>
      </c>
      <c r="D642" s="200" t="s">
        <v>255</v>
      </c>
      <c r="E642" s="201" t="s">
        <v>256</v>
      </c>
      <c r="F642" s="202" t="s">
        <v>12</v>
      </c>
      <c r="G642" s="198" t="s">
        <v>13</v>
      </c>
      <c r="H642" s="199" t="s">
        <v>14</v>
      </c>
      <c r="I642" s="69" t="s">
        <v>257</v>
      </c>
      <c r="J642" s="69" t="s">
        <v>258</v>
      </c>
      <c r="K642" s="25" t="s">
        <v>17</v>
      </c>
      <c r="L642" s="25" t="s">
        <v>18</v>
      </c>
      <c r="M642" s="25" t="s">
        <v>19</v>
      </c>
      <c r="N642" s="25" t="s">
        <v>20</v>
      </c>
      <c r="O642" s="25" t="s">
        <v>21</v>
      </c>
      <c r="P642" s="25" t="s">
        <v>22</v>
      </c>
      <c r="Q642" s="25" t="s">
        <v>23</v>
      </c>
      <c r="R642" s="25" t="s">
        <v>24</v>
      </c>
      <c r="S642" s="25" t="s">
        <v>25</v>
      </c>
      <c r="T642" s="191" t="s">
        <v>26</v>
      </c>
    </row>
    <row r="643" spans="2:20" ht="22.5" x14ac:dyDescent="0.2">
      <c r="B643" s="192"/>
      <c r="C643" s="198"/>
      <c r="D643" s="200"/>
      <c r="E643" s="201"/>
      <c r="F643" s="202"/>
      <c r="G643" s="198"/>
      <c r="H643" s="199"/>
      <c r="I643" s="69" t="s">
        <v>27</v>
      </c>
      <c r="J643" s="69" t="s">
        <v>28</v>
      </c>
      <c r="K643" s="28" t="s">
        <v>27</v>
      </c>
      <c r="L643" s="28" t="s">
        <v>27</v>
      </c>
      <c r="M643" s="28" t="s">
        <v>27</v>
      </c>
      <c r="N643" s="28" t="s">
        <v>27</v>
      </c>
      <c r="O643" s="28" t="s">
        <v>27</v>
      </c>
      <c r="P643" s="28" t="s">
        <v>27</v>
      </c>
      <c r="Q643" s="28" t="s">
        <v>27</v>
      </c>
      <c r="R643" s="28" t="s">
        <v>27</v>
      </c>
      <c r="S643" s="28" t="s">
        <v>27</v>
      </c>
      <c r="T643" s="191"/>
    </row>
    <row r="644" spans="2:20" ht="28.5" x14ac:dyDescent="0.2">
      <c r="B644" s="109">
        <v>583</v>
      </c>
      <c r="C644" s="30" t="s">
        <v>673</v>
      </c>
      <c r="D644" s="70" t="s">
        <v>67</v>
      </c>
      <c r="E644" s="69" t="s">
        <v>67</v>
      </c>
      <c r="F644" s="33">
        <v>0</v>
      </c>
      <c r="G644" s="34">
        <v>3688</v>
      </c>
      <c r="H644" s="110" t="s">
        <v>674</v>
      </c>
      <c r="I644" s="71">
        <v>11.14</v>
      </c>
      <c r="J644" s="72">
        <v>19.78</v>
      </c>
      <c r="K644" s="38">
        <f t="shared" ref="K644:K665" si="133">0.1*I644</f>
        <v>1.1140000000000001</v>
      </c>
      <c r="L644" s="38">
        <f t="shared" ref="L644:L665" si="134">0.03*I644</f>
        <v>0.3342</v>
      </c>
      <c r="M644" s="38">
        <f t="shared" ref="M644:M665" si="135">0.06*I644</f>
        <v>0.66839999999999999</v>
      </c>
      <c r="N644" s="38">
        <f t="shared" ref="N644:N665" si="136">0.02*I644</f>
        <v>0.22280000000000003</v>
      </c>
      <c r="O644" s="38">
        <f t="shared" ref="O644:O665" si="137">0.02*I644</f>
        <v>0.22280000000000003</v>
      </c>
      <c r="P644" s="38">
        <f t="shared" ref="P644:P665" si="138">0.0125*I644</f>
        <v>0.13925000000000001</v>
      </c>
      <c r="Q644" s="38">
        <f t="shared" ref="Q644:Q665" si="139">0.05*I644</f>
        <v>0.55700000000000005</v>
      </c>
      <c r="R644" s="38">
        <f t="shared" ref="R644:R665" si="140">0.009*I644</f>
        <v>0.10026</v>
      </c>
      <c r="S644" s="38">
        <f t="shared" ref="S644:S665" si="141">0.001*I644</f>
        <v>1.1140000000000001E-2</v>
      </c>
      <c r="T644" s="39">
        <f t="shared" ref="T644:T665" si="142">SUM(I644:S644)</f>
        <v>34.289849999999994</v>
      </c>
    </row>
    <row r="645" spans="2:20" ht="28.5" x14ac:dyDescent="0.2">
      <c r="B645" s="109">
        <v>584</v>
      </c>
      <c r="C645" s="30" t="s">
        <v>675</v>
      </c>
      <c r="D645" s="70" t="s">
        <v>67</v>
      </c>
      <c r="E645" s="69" t="s">
        <v>67</v>
      </c>
      <c r="F645" s="33">
        <v>0</v>
      </c>
      <c r="G645" s="34">
        <v>3689</v>
      </c>
      <c r="H645" s="44">
        <v>3688</v>
      </c>
      <c r="I645" s="71">
        <v>57.53</v>
      </c>
      <c r="J645" s="72">
        <v>0</v>
      </c>
      <c r="K645" s="38">
        <f t="shared" si="133"/>
        <v>5.7530000000000001</v>
      </c>
      <c r="L645" s="38">
        <f t="shared" si="134"/>
        <v>1.7259</v>
      </c>
      <c r="M645" s="38">
        <f t="shared" si="135"/>
        <v>3.4518</v>
      </c>
      <c r="N645" s="38">
        <f t="shared" si="136"/>
        <v>1.1506000000000001</v>
      </c>
      <c r="O645" s="38">
        <f t="shared" si="137"/>
        <v>1.1506000000000001</v>
      </c>
      <c r="P645" s="38">
        <f t="shared" si="138"/>
        <v>0.71912500000000001</v>
      </c>
      <c r="Q645" s="38">
        <f t="shared" si="139"/>
        <v>2.8765000000000001</v>
      </c>
      <c r="R645" s="38">
        <f t="shared" si="140"/>
        <v>0.51776999999999995</v>
      </c>
      <c r="S645" s="38">
        <f t="shared" si="141"/>
        <v>5.7530000000000005E-2</v>
      </c>
      <c r="T645" s="39">
        <f t="shared" si="142"/>
        <v>74.932825000000008</v>
      </c>
    </row>
    <row r="646" spans="2:20" ht="28.5" x14ac:dyDescent="0.2">
      <c r="B646" s="109">
        <v>585</v>
      </c>
      <c r="C646" s="30" t="s">
        <v>676</v>
      </c>
      <c r="D646" s="70" t="s">
        <v>67</v>
      </c>
      <c r="E646" s="69" t="s">
        <v>67</v>
      </c>
      <c r="F646" s="33">
        <v>0</v>
      </c>
      <c r="G646" s="34">
        <v>3690</v>
      </c>
      <c r="H646" s="44">
        <v>3688</v>
      </c>
      <c r="I646" s="71">
        <v>18.559999999999999</v>
      </c>
      <c r="J646" s="72">
        <v>0</v>
      </c>
      <c r="K646" s="38">
        <f t="shared" si="133"/>
        <v>1.8559999999999999</v>
      </c>
      <c r="L646" s="38">
        <f t="shared" si="134"/>
        <v>0.55679999999999996</v>
      </c>
      <c r="M646" s="38">
        <f t="shared" si="135"/>
        <v>1.1135999999999999</v>
      </c>
      <c r="N646" s="38">
        <f t="shared" si="136"/>
        <v>0.37119999999999997</v>
      </c>
      <c r="O646" s="38">
        <f t="shared" si="137"/>
        <v>0.37119999999999997</v>
      </c>
      <c r="P646" s="38">
        <f t="shared" si="138"/>
        <v>0.23199999999999998</v>
      </c>
      <c r="Q646" s="38">
        <f t="shared" si="139"/>
        <v>0.92799999999999994</v>
      </c>
      <c r="R646" s="38">
        <f t="shared" si="140"/>
        <v>0.16703999999999997</v>
      </c>
      <c r="S646" s="38">
        <f t="shared" si="141"/>
        <v>1.856E-2</v>
      </c>
      <c r="T646" s="39">
        <f t="shared" si="142"/>
        <v>24.174400000000002</v>
      </c>
    </row>
    <row r="647" spans="2:20" x14ac:dyDescent="0.2">
      <c r="B647" s="109">
        <v>586</v>
      </c>
      <c r="C647" s="30" t="s">
        <v>677</v>
      </c>
      <c r="D647" s="70">
        <v>625.89</v>
      </c>
      <c r="E647" s="69">
        <v>653.79999999999995</v>
      </c>
      <c r="F647" s="33">
        <v>0</v>
      </c>
      <c r="G647" s="34">
        <v>3691</v>
      </c>
      <c r="H647" s="44">
        <v>3688</v>
      </c>
      <c r="I647" s="71">
        <v>61.56</v>
      </c>
      <c r="J647" s="72">
        <v>0</v>
      </c>
      <c r="K647" s="38">
        <f t="shared" si="133"/>
        <v>6.1560000000000006</v>
      </c>
      <c r="L647" s="38">
        <f t="shared" si="134"/>
        <v>1.8468</v>
      </c>
      <c r="M647" s="38">
        <f t="shared" si="135"/>
        <v>3.6936</v>
      </c>
      <c r="N647" s="38">
        <f t="shared" si="136"/>
        <v>1.2312000000000001</v>
      </c>
      <c r="O647" s="38">
        <f t="shared" si="137"/>
        <v>1.2312000000000001</v>
      </c>
      <c r="P647" s="38">
        <f t="shared" si="138"/>
        <v>0.76950000000000007</v>
      </c>
      <c r="Q647" s="38">
        <f t="shared" si="139"/>
        <v>3.0780000000000003</v>
      </c>
      <c r="R647" s="38">
        <f t="shared" si="140"/>
        <v>0.55403999999999998</v>
      </c>
      <c r="S647" s="38">
        <f t="shared" si="141"/>
        <v>6.1560000000000004E-2</v>
      </c>
      <c r="T647" s="39">
        <f t="shared" si="142"/>
        <v>80.181900000000013</v>
      </c>
    </row>
    <row r="648" spans="2:20" x14ac:dyDescent="0.2">
      <c r="B648" s="109">
        <v>587</v>
      </c>
      <c r="C648" s="30" t="s">
        <v>678</v>
      </c>
      <c r="D648" s="70">
        <v>1251.79</v>
      </c>
      <c r="E648" s="69">
        <v>1307.6199999999999</v>
      </c>
      <c r="F648" s="33">
        <v>0</v>
      </c>
      <c r="G648" s="34">
        <v>3692</v>
      </c>
      <c r="H648" s="44">
        <v>3688</v>
      </c>
      <c r="I648" s="71">
        <v>93.32</v>
      </c>
      <c r="J648" s="72">
        <v>0</v>
      </c>
      <c r="K648" s="38">
        <f t="shared" si="133"/>
        <v>9.331999999999999</v>
      </c>
      <c r="L648" s="38">
        <f t="shared" si="134"/>
        <v>2.7995999999999999</v>
      </c>
      <c r="M648" s="38">
        <f t="shared" si="135"/>
        <v>5.5991999999999997</v>
      </c>
      <c r="N648" s="38">
        <f t="shared" si="136"/>
        <v>1.8663999999999998</v>
      </c>
      <c r="O648" s="38">
        <f t="shared" si="137"/>
        <v>1.8663999999999998</v>
      </c>
      <c r="P648" s="38">
        <f t="shared" si="138"/>
        <v>1.1664999999999999</v>
      </c>
      <c r="Q648" s="38">
        <f t="shared" si="139"/>
        <v>4.6659999999999995</v>
      </c>
      <c r="R648" s="38">
        <f t="shared" si="140"/>
        <v>0.83987999999999985</v>
      </c>
      <c r="S648" s="38">
        <f t="shared" si="141"/>
        <v>9.332E-2</v>
      </c>
      <c r="T648" s="39">
        <f t="shared" si="142"/>
        <v>121.54929999999997</v>
      </c>
    </row>
    <row r="649" spans="2:20" x14ac:dyDescent="0.2">
      <c r="B649" s="109">
        <v>588</v>
      </c>
      <c r="C649" s="30" t="s">
        <v>679</v>
      </c>
      <c r="D649" s="70">
        <v>2503.58</v>
      </c>
      <c r="E649" s="69">
        <v>2615.2399999999998</v>
      </c>
      <c r="F649" s="33">
        <v>0</v>
      </c>
      <c r="G649" s="34">
        <v>3693</v>
      </c>
      <c r="H649" s="44">
        <v>3688</v>
      </c>
      <c r="I649" s="71">
        <v>119.13</v>
      </c>
      <c r="J649" s="72">
        <v>0</v>
      </c>
      <c r="K649" s="38">
        <f t="shared" si="133"/>
        <v>11.913</v>
      </c>
      <c r="L649" s="38">
        <f t="shared" si="134"/>
        <v>3.5738999999999996</v>
      </c>
      <c r="M649" s="38">
        <f t="shared" si="135"/>
        <v>7.1477999999999993</v>
      </c>
      <c r="N649" s="38">
        <f t="shared" si="136"/>
        <v>2.3826000000000001</v>
      </c>
      <c r="O649" s="38">
        <f t="shared" si="137"/>
        <v>2.3826000000000001</v>
      </c>
      <c r="P649" s="38">
        <f t="shared" si="138"/>
        <v>1.489125</v>
      </c>
      <c r="Q649" s="38">
        <f t="shared" si="139"/>
        <v>5.9565000000000001</v>
      </c>
      <c r="R649" s="38">
        <f t="shared" si="140"/>
        <v>1.0721699999999998</v>
      </c>
      <c r="S649" s="38">
        <f t="shared" si="141"/>
        <v>0.11913</v>
      </c>
      <c r="T649" s="39">
        <f t="shared" si="142"/>
        <v>155.16682500000002</v>
      </c>
    </row>
    <row r="650" spans="2:20" x14ac:dyDescent="0.2">
      <c r="B650" s="109">
        <v>589</v>
      </c>
      <c r="C650" s="30" t="s">
        <v>680</v>
      </c>
      <c r="D650" s="70">
        <v>5007.1499999999996</v>
      </c>
      <c r="E650" s="69">
        <v>5230.47</v>
      </c>
      <c r="F650" s="33">
        <v>0</v>
      </c>
      <c r="G650" s="34">
        <v>3694</v>
      </c>
      <c r="H650" s="44">
        <v>3688</v>
      </c>
      <c r="I650" s="71">
        <v>172.76</v>
      </c>
      <c r="J650" s="72">
        <v>0</v>
      </c>
      <c r="K650" s="38">
        <f t="shared" si="133"/>
        <v>17.276</v>
      </c>
      <c r="L650" s="38">
        <f t="shared" si="134"/>
        <v>5.1827999999999994</v>
      </c>
      <c r="M650" s="38">
        <f t="shared" si="135"/>
        <v>10.365599999999999</v>
      </c>
      <c r="N650" s="38">
        <f t="shared" si="136"/>
        <v>3.4552</v>
      </c>
      <c r="O650" s="38">
        <f t="shared" si="137"/>
        <v>3.4552</v>
      </c>
      <c r="P650" s="38">
        <f t="shared" si="138"/>
        <v>2.1595</v>
      </c>
      <c r="Q650" s="38">
        <f t="shared" si="139"/>
        <v>8.6379999999999999</v>
      </c>
      <c r="R650" s="38">
        <f t="shared" si="140"/>
        <v>1.5548399999999998</v>
      </c>
      <c r="S650" s="38">
        <f t="shared" si="141"/>
        <v>0.17276</v>
      </c>
      <c r="T650" s="39">
        <f t="shared" si="142"/>
        <v>225.01990000000001</v>
      </c>
    </row>
    <row r="651" spans="2:20" x14ac:dyDescent="0.2">
      <c r="B651" s="109">
        <v>590</v>
      </c>
      <c r="C651" s="30" t="s">
        <v>681</v>
      </c>
      <c r="D651" s="70">
        <v>10014.299999999999</v>
      </c>
      <c r="E651" s="69">
        <v>10460.94</v>
      </c>
      <c r="F651" s="33">
        <v>0</v>
      </c>
      <c r="G651" s="34">
        <v>3695</v>
      </c>
      <c r="H651" s="44">
        <v>3688</v>
      </c>
      <c r="I651" s="71">
        <v>339.54</v>
      </c>
      <c r="J651" s="72">
        <v>0</v>
      </c>
      <c r="K651" s="38">
        <f t="shared" si="133"/>
        <v>33.954000000000001</v>
      </c>
      <c r="L651" s="38">
        <f t="shared" si="134"/>
        <v>10.186199999999999</v>
      </c>
      <c r="M651" s="38">
        <f t="shared" si="135"/>
        <v>20.372399999999999</v>
      </c>
      <c r="N651" s="38">
        <f t="shared" si="136"/>
        <v>6.7908000000000008</v>
      </c>
      <c r="O651" s="38">
        <f t="shared" si="137"/>
        <v>6.7908000000000008</v>
      </c>
      <c r="P651" s="38">
        <f t="shared" si="138"/>
        <v>4.2442500000000001</v>
      </c>
      <c r="Q651" s="38">
        <f t="shared" si="139"/>
        <v>16.977</v>
      </c>
      <c r="R651" s="38">
        <f t="shared" si="140"/>
        <v>3.05586</v>
      </c>
      <c r="S651" s="38">
        <f t="shared" si="141"/>
        <v>0.33954000000000001</v>
      </c>
      <c r="T651" s="39">
        <f t="shared" si="142"/>
        <v>442.25084999999996</v>
      </c>
    </row>
    <row r="652" spans="2:20" x14ac:dyDescent="0.2">
      <c r="B652" s="109">
        <v>591</v>
      </c>
      <c r="C652" s="30" t="s">
        <v>682</v>
      </c>
      <c r="D652" s="70">
        <v>15021.47</v>
      </c>
      <c r="E652" s="69">
        <v>15691.43</v>
      </c>
      <c r="F652" s="33">
        <v>0</v>
      </c>
      <c r="G652" s="34">
        <v>3696</v>
      </c>
      <c r="H652" s="44">
        <v>3688</v>
      </c>
      <c r="I652" s="71">
        <v>363.35</v>
      </c>
      <c r="J652" s="72">
        <v>0</v>
      </c>
      <c r="K652" s="38">
        <f t="shared" si="133"/>
        <v>36.335000000000001</v>
      </c>
      <c r="L652" s="38">
        <f t="shared" si="134"/>
        <v>10.900500000000001</v>
      </c>
      <c r="M652" s="38">
        <f t="shared" si="135"/>
        <v>21.801000000000002</v>
      </c>
      <c r="N652" s="38">
        <f t="shared" si="136"/>
        <v>7.2670000000000003</v>
      </c>
      <c r="O652" s="38">
        <f t="shared" si="137"/>
        <v>7.2670000000000003</v>
      </c>
      <c r="P652" s="38">
        <f t="shared" si="138"/>
        <v>4.5418750000000001</v>
      </c>
      <c r="Q652" s="38">
        <f t="shared" si="139"/>
        <v>18.1675</v>
      </c>
      <c r="R652" s="38">
        <f t="shared" si="140"/>
        <v>3.2701500000000001</v>
      </c>
      <c r="S652" s="38">
        <f t="shared" si="141"/>
        <v>0.36335000000000001</v>
      </c>
      <c r="T652" s="39">
        <f t="shared" si="142"/>
        <v>473.26337500000005</v>
      </c>
    </row>
    <row r="653" spans="2:20" x14ac:dyDescent="0.2">
      <c r="B653" s="109">
        <v>592</v>
      </c>
      <c r="C653" s="30" t="s">
        <v>683</v>
      </c>
      <c r="D653" s="70">
        <v>25035.77</v>
      </c>
      <c r="E653" s="69">
        <v>26152.37</v>
      </c>
      <c r="F653" s="33">
        <v>0</v>
      </c>
      <c r="G653" s="34">
        <v>3697</v>
      </c>
      <c r="H653" s="44">
        <v>3688</v>
      </c>
      <c r="I653" s="71">
        <v>462.64</v>
      </c>
      <c r="J653" s="72">
        <v>0</v>
      </c>
      <c r="K653" s="38">
        <f t="shared" si="133"/>
        <v>46.264000000000003</v>
      </c>
      <c r="L653" s="38">
        <f t="shared" si="134"/>
        <v>13.879199999999999</v>
      </c>
      <c r="M653" s="38">
        <f t="shared" si="135"/>
        <v>27.758399999999998</v>
      </c>
      <c r="N653" s="38">
        <f t="shared" si="136"/>
        <v>9.2528000000000006</v>
      </c>
      <c r="O653" s="38">
        <f t="shared" si="137"/>
        <v>9.2528000000000006</v>
      </c>
      <c r="P653" s="38">
        <f t="shared" si="138"/>
        <v>5.7830000000000004</v>
      </c>
      <c r="Q653" s="38">
        <f t="shared" si="139"/>
        <v>23.132000000000001</v>
      </c>
      <c r="R653" s="38">
        <f t="shared" si="140"/>
        <v>4.1637599999999999</v>
      </c>
      <c r="S653" s="38">
        <f t="shared" si="141"/>
        <v>0.46264</v>
      </c>
      <c r="T653" s="39">
        <f t="shared" si="142"/>
        <v>602.58859999999993</v>
      </c>
    </row>
    <row r="654" spans="2:20" x14ac:dyDescent="0.2">
      <c r="B654" s="109">
        <v>593</v>
      </c>
      <c r="C654" s="30" t="s">
        <v>684</v>
      </c>
      <c r="D654" s="70">
        <v>37553.65</v>
      </c>
      <c r="E654" s="69">
        <v>39228.54</v>
      </c>
      <c r="F654" s="33">
        <v>0</v>
      </c>
      <c r="G654" s="34">
        <v>3698</v>
      </c>
      <c r="H654" s="44">
        <v>3688</v>
      </c>
      <c r="I654" s="71">
        <v>585.76</v>
      </c>
      <c r="J654" s="72">
        <v>0</v>
      </c>
      <c r="K654" s="38">
        <f t="shared" si="133"/>
        <v>58.576000000000001</v>
      </c>
      <c r="L654" s="38">
        <f t="shared" si="134"/>
        <v>17.572799999999997</v>
      </c>
      <c r="M654" s="38">
        <f t="shared" si="135"/>
        <v>35.145599999999995</v>
      </c>
      <c r="N654" s="38">
        <f t="shared" si="136"/>
        <v>11.715199999999999</v>
      </c>
      <c r="O654" s="38">
        <f t="shared" si="137"/>
        <v>11.715199999999999</v>
      </c>
      <c r="P654" s="38">
        <f t="shared" si="138"/>
        <v>7.3220000000000001</v>
      </c>
      <c r="Q654" s="38">
        <f t="shared" si="139"/>
        <v>29.288</v>
      </c>
      <c r="R654" s="38">
        <f t="shared" si="140"/>
        <v>5.2718399999999992</v>
      </c>
      <c r="S654" s="38">
        <f t="shared" si="141"/>
        <v>0.58576000000000006</v>
      </c>
      <c r="T654" s="39">
        <f t="shared" si="142"/>
        <v>762.95240000000001</v>
      </c>
    </row>
    <row r="655" spans="2:20" x14ac:dyDescent="0.2">
      <c r="B655" s="109">
        <v>594</v>
      </c>
      <c r="C655" s="30" t="s">
        <v>685</v>
      </c>
      <c r="D655" s="70">
        <v>50071.55</v>
      </c>
      <c r="E655" s="69">
        <v>52304.74</v>
      </c>
      <c r="F655" s="33">
        <v>0</v>
      </c>
      <c r="G655" s="34">
        <v>3699</v>
      </c>
      <c r="H655" s="44">
        <v>3688</v>
      </c>
      <c r="I655" s="71">
        <v>776.37</v>
      </c>
      <c r="J655" s="72">
        <v>0</v>
      </c>
      <c r="K655" s="38">
        <f t="shared" si="133"/>
        <v>77.637</v>
      </c>
      <c r="L655" s="38">
        <f t="shared" si="134"/>
        <v>23.2911</v>
      </c>
      <c r="M655" s="38">
        <f t="shared" si="135"/>
        <v>46.5822</v>
      </c>
      <c r="N655" s="38">
        <f t="shared" si="136"/>
        <v>15.5274</v>
      </c>
      <c r="O655" s="38">
        <f t="shared" si="137"/>
        <v>15.5274</v>
      </c>
      <c r="P655" s="38">
        <f t="shared" si="138"/>
        <v>9.7046250000000001</v>
      </c>
      <c r="Q655" s="38">
        <f t="shared" si="139"/>
        <v>38.8185</v>
      </c>
      <c r="R655" s="38">
        <f t="shared" si="140"/>
        <v>6.9873299999999992</v>
      </c>
      <c r="S655" s="38">
        <f t="shared" si="141"/>
        <v>0.77637</v>
      </c>
      <c r="T655" s="39">
        <f t="shared" si="142"/>
        <v>1011.2219249999999</v>
      </c>
    </row>
    <row r="656" spans="2:20" x14ac:dyDescent="0.2">
      <c r="B656" s="109">
        <v>595</v>
      </c>
      <c r="C656" s="30" t="s">
        <v>686</v>
      </c>
      <c r="D656" s="70">
        <v>62589.43</v>
      </c>
      <c r="E656" s="69">
        <v>65380.92</v>
      </c>
      <c r="F656" s="33">
        <v>0</v>
      </c>
      <c r="G656" s="34">
        <v>3700</v>
      </c>
      <c r="H656" s="44">
        <v>3688</v>
      </c>
      <c r="I656" s="71">
        <v>923.29</v>
      </c>
      <c r="J656" s="72">
        <v>0</v>
      </c>
      <c r="K656" s="38">
        <f t="shared" si="133"/>
        <v>92.329000000000008</v>
      </c>
      <c r="L656" s="38">
        <f t="shared" si="134"/>
        <v>27.698699999999999</v>
      </c>
      <c r="M656" s="38">
        <f t="shared" si="135"/>
        <v>55.397399999999998</v>
      </c>
      <c r="N656" s="38">
        <f t="shared" si="136"/>
        <v>18.465799999999998</v>
      </c>
      <c r="O656" s="38">
        <f t="shared" si="137"/>
        <v>18.465799999999998</v>
      </c>
      <c r="P656" s="38">
        <f t="shared" si="138"/>
        <v>11.541125000000001</v>
      </c>
      <c r="Q656" s="38">
        <f t="shared" si="139"/>
        <v>46.164500000000004</v>
      </c>
      <c r="R656" s="38">
        <f t="shared" si="140"/>
        <v>8.3096099999999993</v>
      </c>
      <c r="S656" s="38">
        <f t="shared" si="141"/>
        <v>0.92328999999999994</v>
      </c>
      <c r="T656" s="39">
        <f t="shared" si="142"/>
        <v>1202.5852249999998</v>
      </c>
    </row>
    <row r="657" spans="2:20" x14ac:dyDescent="0.2">
      <c r="B657" s="109">
        <v>596</v>
      </c>
      <c r="C657" s="30" t="s">
        <v>687</v>
      </c>
      <c r="D657" s="70">
        <v>100143.09</v>
      </c>
      <c r="E657" s="69">
        <v>104609.47</v>
      </c>
      <c r="F657" s="33">
        <v>0</v>
      </c>
      <c r="G657" s="34">
        <v>3701</v>
      </c>
      <c r="H657" s="44">
        <v>3688</v>
      </c>
      <c r="I657" s="71">
        <v>1294.5999999999999</v>
      </c>
      <c r="J657" s="72">
        <v>0</v>
      </c>
      <c r="K657" s="38">
        <f t="shared" si="133"/>
        <v>129.46</v>
      </c>
      <c r="L657" s="38">
        <f t="shared" si="134"/>
        <v>38.837999999999994</v>
      </c>
      <c r="M657" s="38">
        <f t="shared" si="135"/>
        <v>77.675999999999988</v>
      </c>
      <c r="N657" s="38">
        <f t="shared" si="136"/>
        <v>25.891999999999999</v>
      </c>
      <c r="O657" s="38">
        <f t="shared" si="137"/>
        <v>25.891999999999999</v>
      </c>
      <c r="P657" s="38">
        <f t="shared" si="138"/>
        <v>16.182500000000001</v>
      </c>
      <c r="Q657" s="38">
        <f t="shared" si="139"/>
        <v>64.73</v>
      </c>
      <c r="R657" s="38">
        <f t="shared" si="140"/>
        <v>11.651399999999999</v>
      </c>
      <c r="S657" s="38">
        <f t="shared" si="141"/>
        <v>1.2946</v>
      </c>
      <c r="T657" s="39">
        <f t="shared" si="142"/>
        <v>1686.2164999999998</v>
      </c>
    </row>
    <row r="658" spans="2:20" x14ac:dyDescent="0.2">
      <c r="B658" s="109">
        <v>597</v>
      </c>
      <c r="C658" s="30" t="s">
        <v>688</v>
      </c>
      <c r="D658" s="70">
        <v>150214.64000000001</v>
      </c>
      <c r="E658" s="69">
        <v>156914.21</v>
      </c>
      <c r="F658" s="33">
        <v>0</v>
      </c>
      <c r="G658" s="34">
        <v>3702</v>
      </c>
      <c r="H658" s="44">
        <v>3688</v>
      </c>
      <c r="I658" s="71">
        <v>1945.88</v>
      </c>
      <c r="J658" s="72">
        <v>0</v>
      </c>
      <c r="K658" s="38">
        <f t="shared" si="133"/>
        <v>194.58800000000002</v>
      </c>
      <c r="L658" s="38">
        <f t="shared" si="134"/>
        <v>58.376400000000004</v>
      </c>
      <c r="M658" s="38">
        <f t="shared" si="135"/>
        <v>116.75280000000001</v>
      </c>
      <c r="N658" s="38">
        <f t="shared" si="136"/>
        <v>38.9176</v>
      </c>
      <c r="O658" s="38">
        <f t="shared" si="137"/>
        <v>38.9176</v>
      </c>
      <c r="P658" s="38">
        <f t="shared" si="138"/>
        <v>24.323500000000003</v>
      </c>
      <c r="Q658" s="38">
        <f t="shared" si="139"/>
        <v>97.294000000000011</v>
      </c>
      <c r="R658" s="38">
        <f t="shared" si="140"/>
        <v>17.512920000000001</v>
      </c>
      <c r="S658" s="38">
        <f t="shared" si="141"/>
        <v>1.9458800000000001</v>
      </c>
      <c r="T658" s="39">
        <f t="shared" si="142"/>
        <v>2534.5087000000012</v>
      </c>
    </row>
    <row r="659" spans="2:20" x14ac:dyDescent="0.2">
      <c r="B659" s="109">
        <v>598</v>
      </c>
      <c r="C659" s="30" t="s">
        <v>689</v>
      </c>
      <c r="D659" s="70">
        <v>250357.73</v>
      </c>
      <c r="E659" s="69">
        <v>261523.68</v>
      </c>
      <c r="F659" s="33">
        <v>0</v>
      </c>
      <c r="G659" s="34">
        <v>3703</v>
      </c>
      <c r="H659" s="44">
        <v>3688</v>
      </c>
      <c r="I659" s="71">
        <v>2620.98</v>
      </c>
      <c r="J659" s="72">
        <v>0</v>
      </c>
      <c r="K659" s="38">
        <f t="shared" si="133"/>
        <v>262.09800000000001</v>
      </c>
      <c r="L659" s="38">
        <f t="shared" si="134"/>
        <v>78.629400000000004</v>
      </c>
      <c r="M659" s="38">
        <f t="shared" si="135"/>
        <v>157.25880000000001</v>
      </c>
      <c r="N659" s="38">
        <f t="shared" si="136"/>
        <v>52.419600000000003</v>
      </c>
      <c r="O659" s="38">
        <f t="shared" si="137"/>
        <v>52.419600000000003</v>
      </c>
      <c r="P659" s="38">
        <f t="shared" si="138"/>
        <v>32.762250000000002</v>
      </c>
      <c r="Q659" s="38">
        <f t="shared" si="139"/>
        <v>131.04900000000001</v>
      </c>
      <c r="R659" s="38">
        <f t="shared" si="140"/>
        <v>23.588819999999998</v>
      </c>
      <c r="S659" s="38">
        <f t="shared" si="141"/>
        <v>2.6209799999999999</v>
      </c>
      <c r="T659" s="39">
        <f t="shared" si="142"/>
        <v>3413.8264500000005</v>
      </c>
    </row>
    <row r="660" spans="2:20" x14ac:dyDescent="0.2">
      <c r="B660" s="109">
        <v>599</v>
      </c>
      <c r="C660" s="30" t="s">
        <v>690</v>
      </c>
      <c r="D660" s="70">
        <v>375536.58</v>
      </c>
      <c r="E660" s="69">
        <v>392285.51</v>
      </c>
      <c r="F660" s="33">
        <v>0</v>
      </c>
      <c r="G660" s="34">
        <v>3704</v>
      </c>
      <c r="H660" s="44">
        <v>3688</v>
      </c>
      <c r="I660" s="71">
        <v>3441.04</v>
      </c>
      <c r="J660" s="72">
        <v>0</v>
      </c>
      <c r="K660" s="38">
        <f t="shared" si="133"/>
        <v>344.10400000000004</v>
      </c>
      <c r="L660" s="38">
        <f t="shared" si="134"/>
        <v>103.2312</v>
      </c>
      <c r="M660" s="38">
        <f t="shared" si="135"/>
        <v>206.4624</v>
      </c>
      <c r="N660" s="38">
        <f t="shared" si="136"/>
        <v>68.820800000000006</v>
      </c>
      <c r="O660" s="38">
        <f t="shared" si="137"/>
        <v>68.820800000000006</v>
      </c>
      <c r="P660" s="38">
        <f t="shared" si="138"/>
        <v>43.013000000000005</v>
      </c>
      <c r="Q660" s="38">
        <f t="shared" si="139"/>
        <v>172.05200000000002</v>
      </c>
      <c r="R660" s="38">
        <f t="shared" si="140"/>
        <v>30.969359999999998</v>
      </c>
      <c r="S660" s="38">
        <f t="shared" si="141"/>
        <v>3.4410400000000001</v>
      </c>
      <c r="T660" s="39">
        <f t="shared" si="142"/>
        <v>4481.9546</v>
      </c>
    </row>
    <row r="661" spans="2:20" x14ac:dyDescent="0.2">
      <c r="B661" s="109">
        <v>600</v>
      </c>
      <c r="C661" s="30" t="s">
        <v>691</v>
      </c>
      <c r="D661" s="70">
        <v>500715.44</v>
      </c>
      <c r="E661" s="69">
        <v>523047.35</v>
      </c>
      <c r="F661" s="33">
        <v>0</v>
      </c>
      <c r="G661" s="34">
        <v>3705</v>
      </c>
      <c r="H661" s="44">
        <v>3688</v>
      </c>
      <c r="I661" s="71">
        <v>4054.59</v>
      </c>
      <c r="J661" s="72">
        <v>0</v>
      </c>
      <c r="K661" s="38">
        <f t="shared" si="133"/>
        <v>405.45900000000006</v>
      </c>
      <c r="L661" s="38">
        <f t="shared" si="134"/>
        <v>121.6377</v>
      </c>
      <c r="M661" s="38">
        <f t="shared" si="135"/>
        <v>243.27539999999999</v>
      </c>
      <c r="N661" s="38">
        <f t="shared" si="136"/>
        <v>81.091800000000006</v>
      </c>
      <c r="O661" s="38">
        <f t="shared" si="137"/>
        <v>81.091800000000006</v>
      </c>
      <c r="P661" s="38">
        <f t="shared" si="138"/>
        <v>50.682375000000008</v>
      </c>
      <c r="Q661" s="38">
        <f t="shared" si="139"/>
        <v>202.72950000000003</v>
      </c>
      <c r="R661" s="38">
        <f t="shared" si="140"/>
        <v>36.491309999999999</v>
      </c>
      <c r="S661" s="38">
        <f t="shared" si="141"/>
        <v>4.0545900000000001</v>
      </c>
      <c r="T661" s="39">
        <f t="shared" si="142"/>
        <v>5281.1034750000017</v>
      </c>
    </row>
    <row r="662" spans="2:20" x14ac:dyDescent="0.2">
      <c r="B662" s="109">
        <v>601</v>
      </c>
      <c r="C662" s="30" t="s">
        <v>692</v>
      </c>
      <c r="D662" s="70">
        <v>751073.17</v>
      </c>
      <c r="E662" s="69">
        <v>784571.03</v>
      </c>
      <c r="F662" s="33">
        <v>0</v>
      </c>
      <c r="G662" s="34">
        <v>3706</v>
      </c>
      <c r="H662" s="44">
        <v>3688</v>
      </c>
      <c r="I662" s="71">
        <v>4866.7</v>
      </c>
      <c r="J662" s="72">
        <v>0</v>
      </c>
      <c r="K662" s="38">
        <f t="shared" si="133"/>
        <v>486.67</v>
      </c>
      <c r="L662" s="38">
        <f t="shared" si="134"/>
        <v>146.00099999999998</v>
      </c>
      <c r="M662" s="38">
        <f t="shared" si="135"/>
        <v>292.00199999999995</v>
      </c>
      <c r="N662" s="38">
        <f t="shared" si="136"/>
        <v>97.334000000000003</v>
      </c>
      <c r="O662" s="38">
        <f t="shared" si="137"/>
        <v>97.334000000000003</v>
      </c>
      <c r="P662" s="38">
        <f t="shared" si="138"/>
        <v>60.833750000000002</v>
      </c>
      <c r="Q662" s="38">
        <f t="shared" si="139"/>
        <v>243.33500000000001</v>
      </c>
      <c r="R662" s="38">
        <f t="shared" si="140"/>
        <v>43.800299999999993</v>
      </c>
      <c r="S662" s="38">
        <f t="shared" si="141"/>
        <v>4.8666999999999998</v>
      </c>
      <c r="T662" s="39">
        <f t="shared" si="142"/>
        <v>6338.8767499999985</v>
      </c>
    </row>
    <row r="663" spans="2:20" x14ac:dyDescent="0.2">
      <c r="B663" s="109">
        <v>602</v>
      </c>
      <c r="C663" s="30" t="s">
        <v>693</v>
      </c>
      <c r="D663" s="70">
        <v>1126609.75</v>
      </c>
      <c r="E663" s="69">
        <v>1176856.54</v>
      </c>
      <c r="F663" s="33">
        <v>0</v>
      </c>
      <c r="G663" s="34">
        <v>3707</v>
      </c>
      <c r="H663" s="44">
        <v>3688</v>
      </c>
      <c r="I663" s="71">
        <v>5831.7</v>
      </c>
      <c r="J663" s="72">
        <v>0</v>
      </c>
      <c r="K663" s="38">
        <f t="shared" si="133"/>
        <v>583.16999999999996</v>
      </c>
      <c r="L663" s="38">
        <f t="shared" si="134"/>
        <v>174.95099999999999</v>
      </c>
      <c r="M663" s="38">
        <f t="shared" si="135"/>
        <v>349.90199999999999</v>
      </c>
      <c r="N663" s="38">
        <f t="shared" si="136"/>
        <v>116.634</v>
      </c>
      <c r="O663" s="38">
        <f t="shared" si="137"/>
        <v>116.634</v>
      </c>
      <c r="P663" s="38">
        <f t="shared" si="138"/>
        <v>72.896249999999995</v>
      </c>
      <c r="Q663" s="38">
        <f t="shared" si="139"/>
        <v>291.58499999999998</v>
      </c>
      <c r="R663" s="38">
        <f t="shared" si="140"/>
        <v>52.485299999999995</v>
      </c>
      <c r="S663" s="38">
        <f t="shared" si="141"/>
        <v>5.8316999999999997</v>
      </c>
      <c r="T663" s="39">
        <f t="shared" si="142"/>
        <v>7595.7892499999998</v>
      </c>
    </row>
    <row r="664" spans="2:20" x14ac:dyDescent="0.2">
      <c r="B664" s="109">
        <v>603</v>
      </c>
      <c r="C664" s="30" t="s">
        <v>694</v>
      </c>
      <c r="D664" s="70">
        <v>1502146.34</v>
      </c>
      <c r="E664" s="69">
        <v>1569142.07</v>
      </c>
      <c r="F664" s="33">
        <v>0</v>
      </c>
      <c r="G664" s="34">
        <v>3708</v>
      </c>
      <c r="H664" s="44">
        <v>3688</v>
      </c>
      <c r="I664" s="71">
        <v>6780.81</v>
      </c>
      <c r="J664" s="72">
        <v>0</v>
      </c>
      <c r="K664" s="38">
        <f t="shared" si="133"/>
        <v>678.08100000000013</v>
      </c>
      <c r="L664" s="38">
        <f t="shared" si="134"/>
        <v>203.42430000000002</v>
      </c>
      <c r="M664" s="38">
        <f t="shared" si="135"/>
        <v>406.84860000000003</v>
      </c>
      <c r="N664" s="38">
        <f t="shared" si="136"/>
        <v>135.61620000000002</v>
      </c>
      <c r="O664" s="38">
        <f t="shared" si="137"/>
        <v>135.61620000000002</v>
      </c>
      <c r="P664" s="38">
        <f t="shared" si="138"/>
        <v>84.760125000000016</v>
      </c>
      <c r="Q664" s="38">
        <f t="shared" si="139"/>
        <v>339.04050000000007</v>
      </c>
      <c r="R664" s="38">
        <f t="shared" si="140"/>
        <v>61.027290000000001</v>
      </c>
      <c r="S664" s="38">
        <f t="shared" si="141"/>
        <v>6.7808100000000007</v>
      </c>
      <c r="T664" s="39">
        <f t="shared" si="142"/>
        <v>8832.0050250000004</v>
      </c>
    </row>
    <row r="665" spans="2:20" x14ac:dyDescent="0.2">
      <c r="B665" s="109">
        <v>604</v>
      </c>
      <c r="C665" s="30" t="s">
        <v>695</v>
      </c>
      <c r="D665" s="70">
        <v>1502146.34</v>
      </c>
      <c r="E665" s="69">
        <v>1569142.07</v>
      </c>
      <c r="F665" s="33">
        <v>0</v>
      </c>
      <c r="G665" s="34">
        <v>3709</v>
      </c>
      <c r="H665" s="44">
        <v>3688</v>
      </c>
      <c r="I665" s="71">
        <v>7407.33</v>
      </c>
      <c r="J665" s="72">
        <v>0</v>
      </c>
      <c r="K665" s="38">
        <f t="shared" si="133"/>
        <v>740.73300000000006</v>
      </c>
      <c r="L665" s="38">
        <f t="shared" si="134"/>
        <v>222.2199</v>
      </c>
      <c r="M665" s="38">
        <f t="shared" si="135"/>
        <v>444.43979999999999</v>
      </c>
      <c r="N665" s="38">
        <f t="shared" si="136"/>
        <v>148.14660000000001</v>
      </c>
      <c r="O665" s="38">
        <f t="shared" si="137"/>
        <v>148.14660000000001</v>
      </c>
      <c r="P665" s="38">
        <f t="shared" si="138"/>
        <v>92.591625000000008</v>
      </c>
      <c r="Q665" s="38">
        <f t="shared" si="139"/>
        <v>370.36650000000003</v>
      </c>
      <c r="R665" s="38">
        <f t="shared" si="140"/>
        <v>66.665969999999987</v>
      </c>
      <c r="S665" s="38">
        <f t="shared" si="141"/>
        <v>7.40733</v>
      </c>
      <c r="T665" s="39">
        <f t="shared" si="142"/>
        <v>9648.0473249999995</v>
      </c>
    </row>
    <row r="666" spans="2:20" x14ac:dyDescent="0.2">
      <c r="B666" s="209"/>
      <c r="C666" s="209"/>
      <c r="D666" s="209"/>
      <c r="E666" s="209"/>
      <c r="F666" s="209"/>
      <c r="G666" s="209"/>
      <c r="H666" s="209"/>
      <c r="I666" s="209"/>
      <c r="J666" s="209"/>
    </row>
    <row r="667" spans="2:20" ht="15.75" x14ac:dyDescent="0.2">
      <c r="B667" s="73"/>
      <c r="C667" s="74"/>
      <c r="D667" s="75"/>
      <c r="E667" s="76"/>
      <c r="F667" s="63"/>
      <c r="G667" s="64"/>
      <c r="H667" s="65"/>
      <c r="I667" s="77"/>
      <c r="J667" s="66"/>
    </row>
    <row r="668" spans="2:20" ht="15.75" x14ac:dyDescent="0.2">
      <c r="B668" s="73"/>
      <c r="C668" s="74"/>
      <c r="D668" s="75"/>
      <c r="E668" s="76"/>
      <c r="F668" s="63"/>
      <c r="G668" s="64"/>
      <c r="H668" s="65"/>
      <c r="I668" s="77"/>
      <c r="J668" s="66"/>
    </row>
    <row r="669" spans="2:20" ht="15.75" x14ac:dyDescent="0.2">
      <c r="B669" s="73"/>
      <c r="C669" s="74"/>
      <c r="D669" s="75"/>
      <c r="E669" s="76"/>
      <c r="F669" s="63"/>
      <c r="G669" s="64"/>
      <c r="H669" s="65"/>
      <c r="I669" s="77"/>
      <c r="J669" s="66"/>
    </row>
    <row r="670" spans="2:20" ht="15.75" x14ac:dyDescent="0.2">
      <c r="B670" s="207" t="s">
        <v>671</v>
      </c>
      <c r="C670" s="207"/>
      <c r="D670" s="207"/>
      <c r="E670" s="207"/>
      <c r="F670" s="207"/>
      <c r="G670" s="207"/>
      <c r="H670" s="207"/>
      <c r="I670" s="207"/>
      <c r="J670" s="207"/>
      <c r="K670" s="82"/>
      <c r="L670" s="82"/>
      <c r="M670" s="82"/>
      <c r="N670" s="82"/>
      <c r="O670" s="82"/>
      <c r="P670" s="82"/>
      <c r="Q670" s="82"/>
      <c r="R670" s="82"/>
      <c r="S670" s="82"/>
      <c r="T670" s="82"/>
    </row>
    <row r="671" spans="2:20" ht="15.75" x14ac:dyDescent="0.2"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</row>
    <row r="672" spans="2:20" ht="15.75" x14ac:dyDescent="0.2">
      <c r="B672" s="208" t="s">
        <v>696</v>
      </c>
      <c r="C672" s="208"/>
      <c r="D672" s="208"/>
      <c r="E672" s="208"/>
      <c r="F672" s="208"/>
      <c r="G672" s="208"/>
      <c r="H672" s="208"/>
      <c r="I672" s="208"/>
      <c r="J672" s="208"/>
      <c r="K672" s="208" t="s">
        <v>7</v>
      </c>
      <c r="L672" s="208"/>
      <c r="M672" s="208"/>
      <c r="N672" s="208"/>
      <c r="O672" s="208"/>
      <c r="P672" s="208"/>
      <c r="Q672" s="82"/>
      <c r="R672" s="82"/>
      <c r="S672" s="82"/>
      <c r="T672" s="82"/>
    </row>
    <row r="673" spans="1:20" ht="22.5" x14ac:dyDescent="0.2">
      <c r="B673" s="192" t="s">
        <v>8</v>
      </c>
      <c r="C673" s="198" t="s">
        <v>9</v>
      </c>
      <c r="D673" s="200" t="s">
        <v>255</v>
      </c>
      <c r="E673" s="201" t="s">
        <v>256</v>
      </c>
      <c r="F673" s="202" t="s">
        <v>12</v>
      </c>
      <c r="G673" s="198" t="s">
        <v>13</v>
      </c>
      <c r="H673" s="199" t="s">
        <v>14</v>
      </c>
      <c r="I673" s="69" t="s">
        <v>257</v>
      </c>
      <c r="J673" s="69" t="s">
        <v>258</v>
      </c>
      <c r="K673" s="25" t="s">
        <v>17</v>
      </c>
      <c r="L673" s="25" t="s">
        <v>18</v>
      </c>
      <c r="M673" s="25" t="s">
        <v>19</v>
      </c>
      <c r="N673" s="25" t="s">
        <v>20</v>
      </c>
      <c r="O673" s="25" t="s">
        <v>21</v>
      </c>
      <c r="P673" s="25" t="s">
        <v>22</v>
      </c>
      <c r="Q673" s="25" t="s">
        <v>23</v>
      </c>
      <c r="R673" s="25" t="s">
        <v>24</v>
      </c>
      <c r="S673" s="25" t="s">
        <v>25</v>
      </c>
      <c r="T673" s="191" t="s">
        <v>26</v>
      </c>
    </row>
    <row r="674" spans="1:20" ht="22.5" x14ac:dyDescent="0.2">
      <c r="B674" s="192"/>
      <c r="C674" s="198"/>
      <c r="D674" s="200"/>
      <c r="E674" s="201"/>
      <c r="F674" s="202"/>
      <c r="G674" s="198"/>
      <c r="H674" s="199"/>
      <c r="I674" s="69" t="s">
        <v>27</v>
      </c>
      <c r="J674" s="69" t="s">
        <v>28</v>
      </c>
      <c r="K674" s="28" t="s">
        <v>27</v>
      </c>
      <c r="L674" s="28" t="s">
        <v>27</v>
      </c>
      <c r="M674" s="28" t="s">
        <v>27</v>
      </c>
      <c r="N674" s="28" t="s">
        <v>27</v>
      </c>
      <c r="O674" s="28" t="s">
        <v>27</v>
      </c>
      <c r="P674" s="28" t="s">
        <v>27</v>
      </c>
      <c r="Q674" s="28" t="s">
        <v>27</v>
      </c>
      <c r="R674" s="28" t="s">
        <v>27</v>
      </c>
      <c r="S674" s="28" t="s">
        <v>27</v>
      </c>
      <c r="T674" s="191"/>
    </row>
    <row r="675" spans="1:20" ht="28.5" x14ac:dyDescent="0.2">
      <c r="B675" s="109">
        <v>605</v>
      </c>
      <c r="C675" s="30" t="s">
        <v>697</v>
      </c>
      <c r="D675" s="70" t="s">
        <v>67</v>
      </c>
      <c r="E675" s="69" t="s">
        <v>67</v>
      </c>
      <c r="F675" s="80">
        <v>0</v>
      </c>
      <c r="G675" s="34">
        <v>3523</v>
      </c>
      <c r="H675" s="110" t="s">
        <v>674</v>
      </c>
      <c r="I675" s="71">
        <v>11.14</v>
      </c>
      <c r="J675" s="72">
        <v>19.78</v>
      </c>
      <c r="K675" s="38">
        <f t="shared" ref="K675:K695" si="143">0.1*I675</f>
        <v>1.1140000000000001</v>
      </c>
      <c r="L675" s="38">
        <f t="shared" ref="L675:L695" si="144">0.03*I675</f>
        <v>0.3342</v>
      </c>
      <c r="M675" s="38">
        <f t="shared" ref="M675:M695" si="145">0.06*I675</f>
        <v>0.66839999999999999</v>
      </c>
      <c r="N675" s="38">
        <f t="shared" ref="N675:N695" si="146">0.02*I675</f>
        <v>0.22280000000000003</v>
      </c>
      <c r="O675" s="38">
        <f t="shared" ref="O675:O695" si="147">0.02*I675</f>
        <v>0.22280000000000003</v>
      </c>
      <c r="P675" s="38">
        <f t="shared" ref="P675:P695" si="148">0.0125*I675</f>
        <v>0.13925000000000001</v>
      </c>
      <c r="Q675" s="38">
        <f t="shared" ref="Q675:Q695" si="149">0.05*I675</f>
        <v>0.55700000000000005</v>
      </c>
      <c r="R675" s="38">
        <f t="shared" ref="R675:R695" si="150">0.009*I675</f>
        <v>0.10026</v>
      </c>
      <c r="S675" s="38">
        <f t="shared" ref="S675:S695" si="151">0.001*I675</f>
        <v>1.1140000000000001E-2</v>
      </c>
      <c r="T675" s="39">
        <f t="shared" ref="T675:T695" si="152">SUM(I675:S675)</f>
        <v>34.289849999999994</v>
      </c>
    </row>
    <row r="676" spans="1:20" ht="28.5" x14ac:dyDescent="0.2">
      <c r="A676" s="56"/>
      <c r="B676" s="109">
        <v>606</v>
      </c>
      <c r="C676" s="30" t="s">
        <v>698</v>
      </c>
      <c r="D676" s="70" t="s">
        <v>67</v>
      </c>
      <c r="E676" s="69" t="s">
        <v>67</v>
      </c>
      <c r="F676" s="80">
        <v>0</v>
      </c>
      <c r="G676" s="34">
        <v>3525</v>
      </c>
      <c r="H676" s="111">
        <v>3523</v>
      </c>
      <c r="I676" s="71">
        <v>18.559999999999999</v>
      </c>
      <c r="J676" s="72">
        <v>0</v>
      </c>
      <c r="K676" s="38">
        <f t="shared" si="143"/>
        <v>1.8559999999999999</v>
      </c>
      <c r="L676" s="38">
        <f t="shared" si="144"/>
        <v>0.55679999999999996</v>
      </c>
      <c r="M676" s="38">
        <f t="shared" si="145"/>
        <v>1.1135999999999999</v>
      </c>
      <c r="N676" s="38">
        <f t="shared" si="146"/>
        <v>0.37119999999999997</v>
      </c>
      <c r="O676" s="38">
        <f t="shared" si="147"/>
        <v>0.37119999999999997</v>
      </c>
      <c r="P676" s="38">
        <f t="shared" si="148"/>
        <v>0.23199999999999998</v>
      </c>
      <c r="Q676" s="38">
        <f t="shared" si="149"/>
        <v>0.92799999999999994</v>
      </c>
      <c r="R676" s="38">
        <f t="shared" si="150"/>
        <v>0.16703999999999997</v>
      </c>
      <c r="S676" s="38">
        <f t="shared" si="151"/>
        <v>1.856E-2</v>
      </c>
      <c r="T676" s="39">
        <f t="shared" si="152"/>
        <v>24.174400000000002</v>
      </c>
    </row>
    <row r="677" spans="1:20" ht="25.5" x14ac:dyDescent="0.2">
      <c r="B677" s="109">
        <v>607</v>
      </c>
      <c r="C677" s="30" t="s">
        <v>699</v>
      </c>
      <c r="D677" s="70">
        <v>625.89</v>
      </c>
      <c r="E677" s="69">
        <v>653.79999999999995</v>
      </c>
      <c r="F677" s="80">
        <v>0</v>
      </c>
      <c r="G677" s="34">
        <v>3526</v>
      </c>
      <c r="H677" s="111">
        <v>3523</v>
      </c>
      <c r="I677" s="71">
        <f t="shared" ref="I677:I695" si="153">I817*0.5</f>
        <v>30.78</v>
      </c>
      <c r="J677" s="72">
        <v>0</v>
      </c>
      <c r="K677" s="38">
        <f t="shared" si="143"/>
        <v>3.0780000000000003</v>
      </c>
      <c r="L677" s="38">
        <f t="shared" si="144"/>
        <v>0.9234</v>
      </c>
      <c r="M677" s="38">
        <f t="shared" si="145"/>
        <v>1.8468</v>
      </c>
      <c r="N677" s="38">
        <f t="shared" si="146"/>
        <v>0.61560000000000004</v>
      </c>
      <c r="O677" s="38">
        <f t="shared" si="147"/>
        <v>0.61560000000000004</v>
      </c>
      <c r="P677" s="38">
        <f t="shared" si="148"/>
        <v>0.38475000000000004</v>
      </c>
      <c r="Q677" s="38">
        <f t="shared" si="149"/>
        <v>1.5390000000000001</v>
      </c>
      <c r="R677" s="38">
        <f t="shared" si="150"/>
        <v>0.27701999999999999</v>
      </c>
      <c r="S677" s="38">
        <f t="shared" si="151"/>
        <v>3.0780000000000002E-2</v>
      </c>
      <c r="T677" s="39">
        <f t="shared" si="152"/>
        <v>40.090950000000007</v>
      </c>
    </row>
    <row r="678" spans="1:20" ht="25.5" x14ac:dyDescent="0.2">
      <c r="B678" s="109">
        <v>608</v>
      </c>
      <c r="C678" s="30" t="s">
        <v>700</v>
      </c>
      <c r="D678" s="70">
        <v>1251.79</v>
      </c>
      <c r="E678" s="69">
        <v>1307.6199999999999</v>
      </c>
      <c r="F678" s="80">
        <v>0</v>
      </c>
      <c r="G678" s="34">
        <v>3527</v>
      </c>
      <c r="H678" s="111">
        <v>3523</v>
      </c>
      <c r="I678" s="71">
        <f t="shared" si="153"/>
        <v>46.66</v>
      </c>
      <c r="J678" s="72">
        <v>0</v>
      </c>
      <c r="K678" s="38">
        <f t="shared" si="143"/>
        <v>4.6659999999999995</v>
      </c>
      <c r="L678" s="38">
        <f t="shared" si="144"/>
        <v>1.3997999999999999</v>
      </c>
      <c r="M678" s="38">
        <f t="shared" si="145"/>
        <v>2.7995999999999999</v>
      </c>
      <c r="N678" s="38">
        <f t="shared" si="146"/>
        <v>0.93319999999999992</v>
      </c>
      <c r="O678" s="38">
        <f t="shared" si="147"/>
        <v>0.93319999999999992</v>
      </c>
      <c r="P678" s="38">
        <f t="shared" si="148"/>
        <v>0.58324999999999994</v>
      </c>
      <c r="Q678" s="38">
        <f t="shared" si="149"/>
        <v>2.3329999999999997</v>
      </c>
      <c r="R678" s="38">
        <f t="shared" si="150"/>
        <v>0.41993999999999992</v>
      </c>
      <c r="S678" s="38">
        <f t="shared" si="151"/>
        <v>4.666E-2</v>
      </c>
      <c r="T678" s="39">
        <f t="shared" si="152"/>
        <v>60.774649999999987</v>
      </c>
    </row>
    <row r="679" spans="1:20" ht="25.5" x14ac:dyDescent="0.2">
      <c r="B679" s="109">
        <v>609</v>
      </c>
      <c r="C679" s="30" t="s">
        <v>701</v>
      </c>
      <c r="D679" s="70">
        <v>2503.58</v>
      </c>
      <c r="E679" s="69">
        <v>2615.2399999999998</v>
      </c>
      <c r="F679" s="80">
        <v>0</v>
      </c>
      <c r="G679" s="34">
        <v>3528</v>
      </c>
      <c r="H679" s="111">
        <v>3523</v>
      </c>
      <c r="I679" s="71">
        <f t="shared" si="153"/>
        <v>59.564999999999998</v>
      </c>
      <c r="J679" s="72">
        <v>0</v>
      </c>
      <c r="K679" s="38">
        <f t="shared" si="143"/>
        <v>5.9565000000000001</v>
      </c>
      <c r="L679" s="38">
        <f t="shared" si="144"/>
        <v>1.7869499999999998</v>
      </c>
      <c r="M679" s="38">
        <f t="shared" si="145"/>
        <v>3.5738999999999996</v>
      </c>
      <c r="N679" s="38">
        <f t="shared" si="146"/>
        <v>1.1913</v>
      </c>
      <c r="O679" s="38">
        <f t="shared" si="147"/>
        <v>1.1913</v>
      </c>
      <c r="P679" s="38">
        <f t="shared" si="148"/>
        <v>0.74456250000000002</v>
      </c>
      <c r="Q679" s="38">
        <f t="shared" si="149"/>
        <v>2.9782500000000001</v>
      </c>
      <c r="R679" s="38">
        <f t="shared" si="150"/>
        <v>0.53608499999999992</v>
      </c>
      <c r="S679" s="38">
        <f t="shared" si="151"/>
        <v>5.9565E-2</v>
      </c>
      <c r="T679" s="39">
        <f t="shared" si="152"/>
        <v>77.583412500000009</v>
      </c>
    </row>
    <row r="680" spans="1:20" ht="25.5" x14ac:dyDescent="0.2">
      <c r="B680" s="109">
        <v>610</v>
      </c>
      <c r="C680" s="30" t="s">
        <v>702</v>
      </c>
      <c r="D680" s="70">
        <v>5007.1499999999996</v>
      </c>
      <c r="E680" s="69">
        <v>5230.47</v>
      </c>
      <c r="F680" s="80">
        <v>0</v>
      </c>
      <c r="G680" s="34">
        <v>3529</v>
      </c>
      <c r="H680" s="111">
        <v>3523</v>
      </c>
      <c r="I680" s="71">
        <f t="shared" si="153"/>
        <v>86.38</v>
      </c>
      <c r="J680" s="72">
        <v>0</v>
      </c>
      <c r="K680" s="38">
        <f t="shared" si="143"/>
        <v>8.6379999999999999</v>
      </c>
      <c r="L680" s="38">
        <f t="shared" si="144"/>
        <v>2.5913999999999997</v>
      </c>
      <c r="M680" s="38">
        <f t="shared" si="145"/>
        <v>5.1827999999999994</v>
      </c>
      <c r="N680" s="38">
        <f t="shared" si="146"/>
        <v>1.7276</v>
      </c>
      <c r="O680" s="38">
        <f t="shared" si="147"/>
        <v>1.7276</v>
      </c>
      <c r="P680" s="38">
        <f t="shared" si="148"/>
        <v>1.07975</v>
      </c>
      <c r="Q680" s="38">
        <f t="shared" si="149"/>
        <v>4.319</v>
      </c>
      <c r="R680" s="38">
        <f t="shared" si="150"/>
        <v>0.77741999999999989</v>
      </c>
      <c r="S680" s="38">
        <f t="shared" si="151"/>
        <v>8.6379999999999998E-2</v>
      </c>
      <c r="T680" s="39">
        <f t="shared" si="152"/>
        <v>112.50995</v>
      </c>
    </row>
    <row r="681" spans="1:20" ht="25.5" x14ac:dyDescent="0.2">
      <c r="B681" s="109">
        <v>611</v>
      </c>
      <c r="C681" s="30" t="s">
        <v>703</v>
      </c>
      <c r="D681" s="70">
        <v>10014.299999999999</v>
      </c>
      <c r="E681" s="69">
        <v>10460.94</v>
      </c>
      <c r="F681" s="80">
        <v>0</v>
      </c>
      <c r="G681" s="34">
        <v>3530</v>
      </c>
      <c r="H681" s="111">
        <v>3523</v>
      </c>
      <c r="I681" s="71">
        <f t="shared" si="153"/>
        <v>169.77</v>
      </c>
      <c r="J681" s="72">
        <v>0</v>
      </c>
      <c r="K681" s="38">
        <f t="shared" si="143"/>
        <v>16.977</v>
      </c>
      <c r="L681" s="38">
        <f t="shared" si="144"/>
        <v>5.0930999999999997</v>
      </c>
      <c r="M681" s="38">
        <f t="shared" si="145"/>
        <v>10.186199999999999</v>
      </c>
      <c r="N681" s="38">
        <f t="shared" si="146"/>
        <v>3.3954000000000004</v>
      </c>
      <c r="O681" s="38">
        <f t="shared" si="147"/>
        <v>3.3954000000000004</v>
      </c>
      <c r="P681" s="38">
        <f t="shared" si="148"/>
        <v>2.122125</v>
      </c>
      <c r="Q681" s="38">
        <f t="shared" si="149"/>
        <v>8.4885000000000002</v>
      </c>
      <c r="R681" s="38">
        <f t="shared" si="150"/>
        <v>1.52793</v>
      </c>
      <c r="S681" s="38">
        <f t="shared" si="151"/>
        <v>0.16977</v>
      </c>
      <c r="T681" s="39">
        <f t="shared" si="152"/>
        <v>221.12542499999998</v>
      </c>
    </row>
    <row r="682" spans="1:20" ht="25.5" x14ac:dyDescent="0.2">
      <c r="B682" s="109">
        <v>612</v>
      </c>
      <c r="C682" s="30" t="s">
        <v>704</v>
      </c>
      <c r="D682" s="70">
        <v>15021.47</v>
      </c>
      <c r="E682" s="69">
        <v>15691.43</v>
      </c>
      <c r="F682" s="80">
        <v>0</v>
      </c>
      <c r="G682" s="34">
        <v>3531</v>
      </c>
      <c r="H682" s="111">
        <v>3523</v>
      </c>
      <c r="I682" s="71">
        <f t="shared" si="153"/>
        <v>181.67500000000001</v>
      </c>
      <c r="J682" s="72">
        <v>0</v>
      </c>
      <c r="K682" s="38">
        <f t="shared" si="143"/>
        <v>18.1675</v>
      </c>
      <c r="L682" s="38">
        <f t="shared" si="144"/>
        <v>5.4502500000000005</v>
      </c>
      <c r="M682" s="38">
        <f t="shared" si="145"/>
        <v>10.900500000000001</v>
      </c>
      <c r="N682" s="38">
        <f t="shared" si="146"/>
        <v>3.6335000000000002</v>
      </c>
      <c r="O682" s="38">
        <f t="shared" si="147"/>
        <v>3.6335000000000002</v>
      </c>
      <c r="P682" s="38">
        <f t="shared" si="148"/>
        <v>2.2709375000000001</v>
      </c>
      <c r="Q682" s="38">
        <f t="shared" si="149"/>
        <v>9.0837500000000002</v>
      </c>
      <c r="R682" s="38">
        <f t="shared" si="150"/>
        <v>1.6350750000000001</v>
      </c>
      <c r="S682" s="38">
        <f t="shared" si="151"/>
        <v>0.181675</v>
      </c>
      <c r="T682" s="39">
        <f t="shared" si="152"/>
        <v>236.63168750000003</v>
      </c>
    </row>
    <row r="683" spans="1:20" ht="25.5" x14ac:dyDescent="0.2">
      <c r="B683" s="109">
        <v>613</v>
      </c>
      <c r="C683" s="30" t="s">
        <v>705</v>
      </c>
      <c r="D683" s="70">
        <v>25035.77</v>
      </c>
      <c r="E683" s="69">
        <v>26152.37</v>
      </c>
      <c r="F683" s="80">
        <v>0</v>
      </c>
      <c r="G683" s="34">
        <v>3532</v>
      </c>
      <c r="H683" s="111">
        <v>3523</v>
      </c>
      <c r="I683" s="71">
        <f t="shared" si="153"/>
        <v>231.32</v>
      </c>
      <c r="J683" s="72">
        <v>0</v>
      </c>
      <c r="K683" s="38">
        <f t="shared" si="143"/>
        <v>23.132000000000001</v>
      </c>
      <c r="L683" s="38">
        <f t="shared" si="144"/>
        <v>6.9395999999999995</v>
      </c>
      <c r="M683" s="38">
        <f t="shared" si="145"/>
        <v>13.879199999999999</v>
      </c>
      <c r="N683" s="38">
        <f t="shared" si="146"/>
        <v>4.6264000000000003</v>
      </c>
      <c r="O683" s="38">
        <f t="shared" si="147"/>
        <v>4.6264000000000003</v>
      </c>
      <c r="P683" s="38">
        <f t="shared" si="148"/>
        <v>2.8915000000000002</v>
      </c>
      <c r="Q683" s="38">
        <f t="shared" si="149"/>
        <v>11.566000000000001</v>
      </c>
      <c r="R683" s="38">
        <f t="shared" si="150"/>
        <v>2.08188</v>
      </c>
      <c r="S683" s="38">
        <f t="shared" si="151"/>
        <v>0.23132</v>
      </c>
      <c r="T683" s="39">
        <f t="shared" si="152"/>
        <v>301.29429999999996</v>
      </c>
    </row>
    <row r="684" spans="1:20" ht="38.25" x14ac:dyDescent="0.2">
      <c r="B684" s="109">
        <v>614</v>
      </c>
      <c r="C684" s="30" t="s">
        <v>706</v>
      </c>
      <c r="D684" s="70">
        <v>37553.65</v>
      </c>
      <c r="E684" s="69">
        <v>39228.54</v>
      </c>
      <c r="F684" s="80">
        <v>0</v>
      </c>
      <c r="G684" s="34">
        <v>3533</v>
      </c>
      <c r="H684" s="111">
        <v>3523</v>
      </c>
      <c r="I684" s="71">
        <f t="shared" si="153"/>
        <v>292.88</v>
      </c>
      <c r="J684" s="72">
        <v>0</v>
      </c>
      <c r="K684" s="38">
        <f t="shared" si="143"/>
        <v>29.288</v>
      </c>
      <c r="L684" s="38">
        <f t="shared" si="144"/>
        <v>8.7863999999999987</v>
      </c>
      <c r="M684" s="38">
        <f t="shared" si="145"/>
        <v>17.572799999999997</v>
      </c>
      <c r="N684" s="38">
        <f t="shared" si="146"/>
        <v>5.8575999999999997</v>
      </c>
      <c r="O684" s="38">
        <f t="shared" si="147"/>
        <v>5.8575999999999997</v>
      </c>
      <c r="P684" s="38">
        <f t="shared" si="148"/>
        <v>3.661</v>
      </c>
      <c r="Q684" s="38">
        <f t="shared" si="149"/>
        <v>14.644</v>
      </c>
      <c r="R684" s="38">
        <f t="shared" si="150"/>
        <v>2.6359199999999996</v>
      </c>
      <c r="S684" s="38">
        <f t="shared" si="151"/>
        <v>0.29288000000000003</v>
      </c>
      <c r="T684" s="39">
        <f t="shared" si="152"/>
        <v>381.47620000000001</v>
      </c>
    </row>
    <row r="685" spans="1:20" ht="25.5" x14ac:dyDescent="0.2">
      <c r="B685" s="109">
        <v>615</v>
      </c>
      <c r="C685" s="30" t="s">
        <v>707</v>
      </c>
      <c r="D685" s="70">
        <v>50071.55</v>
      </c>
      <c r="E685" s="69">
        <v>52304.74</v>
      </c>
      <c r="F685" s="80">
        <v>0</v>
      </c>
      <c r="G685" s="34">
        <v>3534</v>
      </c>
      <c r="H685" s="111">
        <v>3523</v>
      </c>
      <c r="I685" s="71">
        <f t="shared" si="153"/>
        <v>388.185</v>
      </c>
      <c r="J685" s="72">
        <v>0</v>
      </c>
      <c r="K685" s="38">
        <f t="shared" si="143"/>
        <v>38.8185</v>
      </c>
      <c r="L685" s="38">
        <f t="shared" si="144"/>
        <v>11.64555</v>
      </c>
      <c r="M685" s="38">
        <f t="shared" si="145"/>
        <v>23.2911</v>
      </c>
      <c r="N685" s="38">
        <f t="shared" si="146"/>
        <v>7.7637</v>
      </c>
      <c r="O685" s="38">
        <f t="shared" si="147"/>
        <v>7.7637</v>
      </c>
      <c r="P685" s="38">
        <f t="shared" si="148"/>
        <v>4.8523125</v>
      </c>
      <c r="Q685" s="38">
        <f t="shared" si="149"/>
        <v>19.40925</v>
      </c>
      <c r="R685" s="38">
        <f t="shared" si="150"/>
        <v>3.4936649999999996</v>
      </c>
      <c r="S685" s="38">
        <f t="shared" si="151"/>
        <v>0.388185</v>
      </c>
      <c r="T685" s="39">
        <f t="shared" si="152"/>
        <v>505.61096249999997</v>
      </c>
    </row>
    <row r="686" spans="1:20" ht="25.5" x14ac:dyDescent="0.2">
      <c r="B686" s="109">
        <v>616</v>
      </c>
      <c r="C686" s="30" t="s">
        <v>708</v>
      </c>
      <c r="D686" s="70">
        <v>62589.43</v>
      </c>
      <c r="E686" s="69">
        <v>65380.92</v>
      </c>
      <c r="F686" s="80">
        <v>0</v>
      </c>
      <c r="G686" s="34">
        <v>3535</v>
      </c>
      <c r="H686" s="111">
        <v>3523</v>
      </c>
      <c r="I686" s="71">
        <f t="shared" si="153"/>
        <v>461.64499999999998</v>
      </c>
      <c r="J686" s="72">
        <v>0</v>
      </c>
      <c r="K686" s="38">
        <f t="shared" si="143"/>
        <v>46.164500000000004</v>
      </c>
      <c r="L686" s="38">
        <f t="shared" si="144"/>
        <v>13.849349999999999</v>
      </c>
      <c r="M686" s="38">
        <f t="shared" si="145"/>
        <v>27.698699999999999</v>
      </c>
      <c r="N686" s="38">
        <f t="shared" si="146"/>
        <v>9.232899999999999</v>
      </c>
      <c r="O686" s="38">
        <f t="shared" si="147"/>
        <v>9.232899999999999</v>
      </c>
      <c r="P686" s="38">
        <f t="shared" si="148"/>
        <v>5.7705625000000005</v>
      </c>
      <c r="Q686" s="38">
        <f t="shared" si="149"/>
        <v>23.082250000000002</v>
      </c>
      <c r="R686" s="38">
        <f t="shared" si="150"/>
        <v>4.1548049999999996</v>
      </c>
      <c r="S686" s="38">
        <f t="shared" si="151"/>
        <v>0.46164499999999997</v>
      </c>
      <c r="T686" s="39">
        <f t="shared" si="152"/>
        <v>601.2926124999999</v>
      </c>
    </row>
    <row r="687" spans="1:20" ht="25.5" x14ac:dyDescent="0.2">
      <c r="B687" s="109">
        <v>617</v>
      </c>
      <c r="C687" s="30" t="s">
        <v>709</v>
      </c>
      <c r="D687" s="70">
        <v>100143.09</v>
      </c>
      <c r="E687" s="69">
        <v>104609.47</v>
      </c>
      <c r="F687" s="80">
        <v>0</v>
      </c>
      <c r="G687" s="34">
        <v>3536</v>
      </c>
      <c r="H687" s="111">
        <v>3523</v>
      </c>
      <c r="I687" s="71">
        <f t="shared" si="153"/>
        <v>647.29999999999995</v>
      </c>
      <c r="J687" s="72">
        <v>0</v>
      </c>
      <c r="K687" s="38">
        <f t="shared" si="143"/>
        <v>64.73</v>
      </c>
      <c r="L687" s="38">
        <f t="shared" si="144"/>
        <v>19.418999999999997</v>
      </c>
      <c r="M687" s="38">
        <f t="shared" si="145"/>
        <v>38.837999999999994</v>
      </c>
      <c r="N687" s="38">
        <f t="shared" si="146"/>
        <v>12.946</v>
      </c>
      <c r="O687" s="38">
        <f t="shared" si="147"/>
        <v>12.946</v>
      </c>
      <c r="P687" s="38">
        <f t="shared" si="148"/>
        <v>8.0912500000000005</v>
      </c>
      <c r="Q687" s="38">
        <f t="shared" si="149"/>
        <v>32.365000000000002</v>
      </c>
      <c r="R687" s="38">
        <f t="shared" si="150"/>
        <v>5.8256999999999994</v>
      </c>
      <c r="S687" s="38">
        <f t="shared" si="151"/>
        <v>0.64729999999999999</v>
      </c>
      <c r="T687" s="39">
        <f t="shared" si="152"/>
        <v>843.10824999999988</v>
      </c>
    </row>
    <row r="688" spans="1:20" ht="38.25" x14ac:dyDescent="0.2">
      <c r="B688" s="109">
        <v>618</v>
      </c>
      <c r="C688" s="30" t="s">
        <v>710</v>
      </c>
      <c r="D688" s="70">
        <v>150214.64000000001</v>
      </c>
      <c r="E688" s="69">
        <v>156914.21</v>
      </c>
      <c r="F688" s="80">
        <v>0</v>
      </c>
      <c r="G688" s="34">
        <v>3537</v>
      </c>
      <c r="H688" s="111">
        <v>3523</v>
      </c>
      <c r="I688" s="71">
        <f t="shared" si="153"/>
        <v>972.94</v>
      </c>
      <c r="J688" s="72">
        <v>0</v>
      </c>
      <c r="K688" s="38">
        <f t="shared" si="143"/>
        <v>97.294000000000011</v>
      </c>
      <c r="L688" s="38">
        <f t="shared" si="144"/>
        <v>29.188200000000002</v>
      </c>
      <c r="M688" s="38">
        <f t="shared" si="145"/>
        <v>58.376400000000004</v>
      </c>
      <c r="N688" s="38">
        <f t="shared" si="146"/>
        <v>19.4588</v>
      </c>
      <c r="O688" s="38">
        <f t="shared" si="147"/>
        <v>19.4588</v>
      </c>
      <c r="P688" s="38">
        <f t="shared" si="148"/>
        <v>12.161750000000001</v>
      </c>
      <c r="Q688" s="38">
        <f t="shared" si="149"/>
        <v>48.647000000000006</v>
      </c>
      <c r="R688" s="38">
        <f t="shared" si="150"/>
        <v>8.7564600000000006</v>
      </c>
      <c r="S688" s="38">
        <f t="shared" si="151"/>
        <v>0.97294000000000003</v>
      </c>
      <c r="T688" s="39">
        <f t="shared" si="152"/>
        <v>1267.2543500000006</v>
      </c>
    </row>
    <row r="689" spans="2:20" ht="38.25" x14ac:dyDescent="0.2">
      <c r="B689" s="109">
        <v>619</v>
      </c>
      <c r="C689" s="30" t="s">
        <v>711</v>
      </c>
      <c r="D689" s="70">
        <v>250357.73</v>
      </c>
      <c r="E689" s="69">
        <v>261523.68</v>
      </c>
      <c r="F689" s="80">
        <v>0</v>
      </c>
      <c r="G689" s="34">
        <v>3538</v>
      </c>
      <c r="H689" s="111">
        <v>3523</v>
      </c>
      <c r="I689" s="71">
        <f t="shared" si="153"/>
        <v>1310.49</v>
      </c>
      <c r="J689" s="72">
        <v>0</v>
      </c>
      <c r="K689" s="38">
        <f t="shared" si="143"/>
        <v>131.04900000000001</v>
      </c>
      <c r="L689" s="38">
        <f t="shared" si="144"/>
        <v>39.314700000000002</v>
      </c>
      <c r="M689" s="38">
        <f t="shared" si="145"/>
        <v>78.629400000000004</v>
      </c>
      <c r="N689" s="38">
        <f t="shared" si="146"/>
        <v>26.209800000000001</v>
      </c>
      <c r="O689" s="38">
        <f t="shared" si="147"/>
        <v>26.209800000000001</v>
      </c>
      <c r="P689" s="38">
        <f t="shared" si="148"/>
        <v>16.381125000000001</v>
      </c>
      <c r="Q689" s="38">
        <f t="shared" si="149"/>
        <v>65.524500000000003</v>
      </c>
      <c r="R689" s="38">
        <f t="shared" si="150"/>
        <v>11.794409999999999</v>
      </c>
      <c r="S689" s="38">
        <f t="shared" si="151"/>
        <v>1.3104899999999999</v>
      </c>
      <c r="T689" s="39">
        <f t="shared" si="152"/>
        <v>1706.9132250000002</v>
      </c>
    </row>
    <row r="690" spans="2:20" ht="38.25" x14ac:dyDescent="0.2">
      <c r="B690" s="109">
        <v>620</v>
      </c>
      <c r="C690" s="30" t="s">
        <v>712</v>
      </c>
      <c r="D690" s="70">
        <v>375536.58</v>
      </c>
      <c r="E690" s="69">
        <v>392285.51</v>
      </c>
      <c r="F690" s="80">
        <v>0</v>
      </c>
      <c r="G690" s="34">
        <v>3539</v>
      </c>
      <c r="H690" s="111">
        <v>3523</v>
      </c>
      <c r="I690" s="71">
        <f t="shared" si="153"/>
        <v>1720.52</v>
      </c>
      <c r="J690" s="72">
        <v>0</v>
      </c>
      <c r="K690" s="38">
        <f t="shared" si="143"/>
        <v>172.05200000000002</v>
      </c>
      <c r="L690" s="38">
        <f t="shared" si="144"/>
        <v>51.615600000000001</v>
      </c>
      <c r="M690" s="38">
        <f t="shared" si="145"/>
        <v>103.2312</v>
      </c>
      <c r="N690" s="38">
        <f t="shared" si="146"/>
        <v>34.410400000000003</v>
      </c>
      <c r="O690" s="38">
        <f t="shared" si="147"/>
        <v>34.410400000000003</v>
      </c>
      <c r="P690" s="38">
        <f t="shared" si="148"/>
        <v>21.506500000000003</v>
      </c>
      <c r="Q690" s="38">
        <f t="shared" si="149"/>
        <v>86.02600000000001</v>
      </c>
      <c r="R690" s="38">
        <f t="shared" si="150"/>
        <v>15.484679999999999</v>
      </c>
      <c r="S690" s="38">
        <f t="shared" si="151"/>
        <v>1.72052</v>
      </c>
      <c r="T690" s="39">
        <f t="shared" si="152"/>
        <v>2240.9773</v>
      </c>
    </row>
    <row r="691" spans="2:20" ht="38.25" x14ac:dyDescent="0.2">
      <c r="B691" s="109">
        <v>621</v>
      </c>
      <c r="C691" s="30" t="s">
        <v>713</v>
      </c>
      <c r="D691" s="70">
        <v>500715.44</v>
      </c>
      <c r="E691" s="69">
        <v>523047.35</v>
      </c>
      <c r="F691" s="80">
        <v>0</v>
      </c>
      <c r="G691" s="34">
        <v>3540</v>
      </c>
      <c r="H691" s="111">
        <v>3523</v>
      </c>
      <c r="I691" s="71">
        <f t="shared" si="153"/>
        <v>2027.2950000000001</v>
      </c>
      <c r="J691" s="72">
        <v>0</v>
      </c>
      <c r="K691" s="38">
        <f t="shared" si="143"/>
        <v>202.72950000000003</v>
      </c>
      <c r="L691" s="38">
        <f t="shared" si="144"/>
        <v>60.818849999999998</v>
      </c>
      <c r="M691" s="38">
        <f t="shared" si="145"/>
        <v>121.6377</v>
      </c>
      <c r="N691" s="38">
        <f t="shared" si="146"/>
        <v>40.545900000000003</v>
      </c>
      <c r="O691" s="38">
        <f t="shared" si="147"/>
        <v>40.545900000000003</v>
      </c>
      <c r="P691" s="38">
        <f t="shared" si="148"/>
        <v>25.341187500000004</v>
      </c>
      <c r="Q691" s="38">
        <f t="shared" si="149"/>
        <v>101.36475000000002</v>
      </c>
      <c r="R691" s="38">
        <f t="shared" si="150"/>
        <v>18.245654999999999</v>
      </c>
      <c r="S691" s="38">
        <f t="shared" si="151"/>
        <v>2.0272950000000001</v>
      </c>
      <c r="T691" s="39">
        <f t="shared" si="152"/>
        <v>2640.5517375000009</v>
      </c>
    </row>
    <row r="692" spans="2:20" ht="38.25" x14ac:dyDescent="0.2">
      <c r="B692" s="109">
        <v>622</v>
      </c>
      <c r="C692" s="30" t="s">
        <v>714</v>
      </c>
      <c r="D692" s="70">
        <v>751073.17</v>
      </c>
      <c r="E692" s="69">
        <v>784571.03</v>
      </c>
      <c r="F692" s="80">
        <v>0</v>
      </c>
      <c r="G692" s="34">
        <v>3541</v>
      </c>
      <c r="H692" s="111">
        <v>3523</v>
      </c>
      <c r="I692" s="71">
        <f t="shared" si="153"/>
        <v>2433.35</v>
      </c>
      <c r="J692" s="72">
        <v>0</v>
      </c>
      <c r="K692" s="38">
        <f t="shared" si="143"/>
        <v>243.33500000000001</v>
      </c>
      <c r="L692" s="38">
        <f t="shared" si="144"/>
        <v>73.000499999999988</v>
      </c>
      <c r="M692" s="38">
        <f t="shared" si="145"/>
        <v>146.00099999999998</v>
      </c>
      <c r="N692" s="38">
        <f t="shared" si="146"/>
        <v>48.667000000000002</v>
      </c>
      <c r="O692" s="38">
        <f t="shared" si="147"/>
        <v>48.667000000000002</v>
      </c>
      <c r="P692" s="38">
        <f t="shared" si="148"/>
        <v>30.416875000000001</v>
      </c>
      <c r="Q692" s="38">
        <f t="shared" si="149"/>
        <v>121.6675</v>
      </c>
      <c r="R692" s="38">
        <f t="shared" si="150"/>
        <v>21.900149999999996</v>
      </c>
      <c r="S692" s="38">
        <f t="shared" si="151"/>
        <v>2.4333499999999999</v>
      </c>
      <c r="T692" s="39">
        <f t="shared" si="152"/>
        <v>3169.4383749999993</v>
      </c>
    </row>
    <row r="693" spans="2:20" ht="38.25" x14ac:dyDescent="0.2">
      <c r="B693" s="109">
        <v>623</v>
      </c>
      <c r="C693" s="30" t="s">
        <v>715</v>
      </c>
      <c r="D693" s="70">
        <v>1126609.75</v>
      </c>
      <c r="E693" s="69">
        <v>1176856.54</v>
      </c>
      <c r="F693" s="80">
        <v>0</v>
      </c>
      <c r="G693" s="34">
        <v>3542</v>
      </c>
      <c r="H693" s="111">
        <v>3523</v>
      </c>
      <c r="I693" s="71">
        <f t="shared" si="153"/>
        <v>2915.85</v>
      </c>
      <c r="J693" s="72">
        <v>0</v>
      </c>
      <c r="K693" s="38">
        <f t="shared" si="143"/>
        <v>291.58499999999998</v>
      </c>
      <c r="L693" s="38">
        <f t="shared" si="144"/>
        <v>87.475499999999997</v>
      </c>
      <c r="M693" s="38">
        <f t="shared" si="145"/>
        <v>174.95099999999999</v>
      </c>
      <c r="N693" s="38">
        <f t="shared" si="146"/>
        <v>58.317</v>
      </c>
      <c r="O693" s="38">
        <f t="shared" si="147"/>
        <v>58.317</v>
      </c>
      <c r="P693" s="38">
        <f t="shared" si="148"/>
        <v>36.448124999999997</v>
      </c>
      <c r="Q693" s="38">
        <f t="shared" si="149"/>
        <v>145.79249999999999</v>
      </c>
      <c r="R693" s="38">
        <f t="shared" si="150"/>
        <v>26.242649999999998</v>
      </c>
      <c r="S693" s="38">
        <f t="shared" si="151"/>
        <v>2.9158499999999998</v>
      </c>
      <c r="T693" s="39">
        <f t="shared" si="152"/>
        <v>3797.8946249999999</v>
      </c>
    </row>
    <row r="694" spans="2:20" ht="38.25" x14ac:dyDescent="0.2">
      <c r="B694" s="109">
        <v>624</v>
      </c>
      <c r="C694" s="30" t="s">
        <v>716</v>
      </c>
      <c r="D694" s="70">
        <v>1502146.34</v>
      </c>
      <c r="E694" s="69">
        <v>1569142.07</v>
      </c>
      <c r="F694" s="80">
        <v>0</v>
      </c>
      <c r="G694" s="34">
        <v>3543</v>
      </c>
      <c r="H694" s="111">
        <v>3523</v>
      </c>
      <c r="I694" s="71">
        <f t="shared" si="153"/>
        <v>3390.4050000000002</v>
      </c>
      <c r="J694" s="72">
        <v>0</v>
      </c>
      <c r="K694" s="38">
        <f t="shared" si="143"/>
        <v>339.04050000000007</v>
      </c>
      <c r="L694" s="38">
        <f t="shared" si="144"/>
        <v>101.71215000000001</v>
      </c>
      <c r="M694" s="38">
        <f t="shared" si="145"/>
        <v>203.42430000000002</v>
      </c>
      <c r="N694" s="38">
        <f t="shared" si="146"/>
        <v>67.80810000000001</v>
      </c>
      <c r="O694" s="38">
        <f t="shared" si="147"/>
        <v>67.80810000000001</v>
      </c>
      <c r="P694" s="38">
        <f t="shared" si="148"/>
        <v>42.380062500000008</v>
      </c>
      <c r="Q694" s="38">
        <f t="shared" si="149"/>
        <v>169.52025000000003</v>
      </c>
      <c r="R694" s="38">
        <f t="shared" si="150"/>
        <v>30.513645</v>
      </c>
      <c r="S694" s="38">
        <f t="shared" si="151"/>
        <v>3.3904050000000003</v>
      </c>
      <c r="T694" s="39">
        <f t="shared" si="152"/>
        <v>4416.0025125000002</v>
      </c>
    </row>
    <row r="695" spans="2:20" ht="38.25" x14ac:dyDescent="0.2">
      <c r="B695" s="109">
        <v>625</v>
      </c>
      <c r="C695" s="30" t="s">
        <v>717</v>
      </c>
      <c r="D695" s="70">
        <v>1502146.34</v>
      </c>
      <c r="E695" s="69">
        <v>1569142.07</v>
      </c>
      <c r="F695" s="80">
        <v>0</v>
      </c>
      <c r="G695" s="34">
        <v>3544</v>
      </c>
      <c r="H695" s="111">
        <v>3523</v>
      </c>
      <c r="I695" s="71">
        <f t="shared" si="153"/>
        <v>3703.665</v>
      </c>
      <c r="J695" s="72">
        <v>0</v>
      </c>
      <c r="K695" s="38">
        <f t="shared" si="143"/>
        <v>370.36650000000003</v>
      </c>
      <c r="L695" s="38">
        <f t="shared" si="144"/>
        <v>111.10995</v>
      </c>
      <c r="M695" s="38">
        <f t="shared" si="145"/>
        <v>222.2199</v>
      </c>
      <c r="N695" s="38">
        <f t="shared" si="146"/>
        <v>74.073300000000003</v>
      </c>
      <c r="O695" s="38">
        <f t="shared" si="147"/>
        <v>74.073300000000003</v>
      </c>
      <c r="P695" s="38">
        <f t="shared" si="148"/>
        <v>46.295812500000004</v>
      </c>
      <c r="Q695" s="38">
        <f t="shared" si="149"/>
        <v>185.18325000000002</v>
      </c>
      <c r="R695" s="38">
        <f t="shared" si="150"/>
        <v>33.332984999999994</v>
      </c>
      <c r="S695" s="38">
        <f t="shared" si="151"/>
        <v>3.703665</v>
      </c>
      <c r="T695" s="39">
        <f t="shared" si="152"/>
        <v>4824.0236624999998</v>
      </c>
    </row>
    <row r="696" spans="2:20" x14ac:dyDescent="0.2">
      <c r="B696" s="208" t="s">
        <v>718</v>
      </c>
      <c r="C696" s="208"/>
      <c r="D696" s="208"/>
      <c r="E696" s="208"/>
      <c r="F696" s="208"/>
      <c r="G696" s="208"/>
      <c r="H696" s="208"/>
      <c r="I696" s="208"/>
      <c r="J696" s="208"/>
      <c r="K696" s="208"/>
      <c r="L696" s="208"/>
      <c r="M696" s="208"/>
      <c r="N696" s="208"/>
      <c r="O696" s="208"/>
      <c r="P696" s="208"/>
      <c r="Q696" s="208"/>
      <c r="R696" s="208"/>
      <c r="S696" s="208"/>
      <c r="T696" s="208"/>
    </row>
    <row r="697" spans="2:20" ht="25.5" x14ac:dyDescent="0.2">
      <c r="B697" s="109">
        <v>626</v>
      </c>
      <c r="C697" s="30" t="s">
        <v>719</v>
      </c>
      <c r="D697" s="70">
        <v>625.89</v>
      </c>
      <c r="E697" s="69">
        <v>653.79999999999995</v>
      </c>
      <c r="F697" s="80">
        <v>0</v>
      </c>
      <c r="G697" s="34">
        <v>3545</v>
      </c>
      <c r="H697" s="111">
        <v>3523</v>
      </c>
      <c r="I697" s="71">
        <f t="shared" ref="I697:I715" si="154">I817*0.5</f>
        <v>30.78</v>
      </c>
      <c r="J697" s="72">
        <v>0</v>
      </c>
      <c r="K697" s="38">
        <f t="shared" ref="K697:K715" si="155">0.1*I697</f>
        <v>3.0780000000000003</v>
      </c>
      <c r="L697" s="38">
        <f t="shared" ref="L697:L715" si="156">0.03*I697</f>
        <v>0.9234</v>
      </c>
      <c r="M697" s="38">
        <f t="shared" ref="M697:M715" si="157">0.06*I697</f>
        <v>1.8468</v>
      </c>
      <c r="N697" s="38">
        <f t="shared" ref="N697:N715" si="158">0.02*I697</f>
        <v>0.61560000000000004</v>
      </c>
      <c r="O697" s="38">
        <f t="shared" ref="O697:O715" si="159">0.02*I697</f>
        <v>0.61560000000000004</v>
      </c>
      <c r="P697" s="38">
        <f t="shared" ref="P697:P715" si="160">0.0125*I697</f>
        <v>0.38475000000000004</v>
      </c>
      <c r="Q697" s="38">
        <f t="shared" ref="Q697:Q715" si="161">0.05*I697</f>
        <v>1.5390000000000001</v>
      </c>
      <c r="R697" s="38">
        <f t="shared" ref="R697:R715" si="162">0.009*I697</f>
        <v>0.27701999999999999</v>
      </c>
      <c r="S697" s="38">
        <f t="shared" ref="S697:S715" si="163">0.001*I697</f>
        <v>3.0780000000000002E-2</v>
      </c>
      <c r="T697" s="39">
        <f t="shared" ref="T697:T715" si="164">SUM(I697:S697)</f>
        <v>40.090950000000007</v>
      </c>
    </row>
    <row r="698" spans="2:20" ht="25.5" x14ac:dyDescent="0.2">
      <c r="B698" s="109">
        <v>627</v>
      </c>
      <c r="C698" s="30" t="s">
        <v>720</v>
      </c>
      <c r="D698" s="70">
        <v>1251.79</v>
      </c>
      <c r="E698" s="69">
        <v>1307.6199999999999</v>
      </c>
      <c r="F698" s="80">
        <v>0</v>
      </c>
      <c r="G698" s="34">
        <v>3546</v>
      </c>
      <c r="H698" s="111">
        <v>3523</v>
      </c>
      <c r="I698" s="71">
        <f t="shared" si="154"/>
        <v>46.66</v>
      </c>
      <c r="J698" s="72">
        <v>0</v>
      </c>
      <c r="K698" s="38">
        <f t="shared" si="155"/>
        <v>4.6659999999999995</v>
      </c>
      <c r="L698" s="38">
        <f t="shared" si="156"/>
        <v>1.3997999999999999</v>
      </c>
      <c r="M698" s="38">
        <f t="shared" si="157"/>
        <v>2.7995999999999999</v>
      </c>
      <c r="N698" s="38">
        <f t="shared" si="158"/>
        <v>0.93319999999999992</v>
      </c>
      <c r="O698" s="38">
        <f t="shared" si="159"/>
        <v>0.93319999999999992</v>
      </c>
      <c r="P698" s="38">
        <f t="shared" si="160"/>
        <v>0.58324999999999994</v>
      </c>
      <c r="Q698" s="38">
        <f t="shared" si="161"/>
        <v>2.3329999999999997</v>
      </c>
      <c r="R698" s="38">
        <f t="shared" si="162"/>
        <v>0.41993999999999992</v>
      </c>
      <c r="S698" s="38">
        <f t="shared" si="163"/>
        <v>4.666E-2</v>
      </c>
      <c r="T698" s="39">
        <f t="shared" si="164"/>
        <v>60.774649999999987</v>
      </c>
    </row>
    <row r="699" spans="2:20" ht="25.5" x14ac:dyDescent="0.2">
      <c r="B699" s="109">
        <v>628</v>
      </c>
      <c r="C699" s="30" t="s">
        <v>721</v>
      </c>
      <c r="D699" s="70">
        <v>2503.58</v>
      </c>
      <c r="E699" s="69">
        <v>2615.2399999999998</v>
      </c>
      <c r="F699" s="80">
        <v>0</v>
      </c>
      <c r="G699" s="34">
        <v>3547</v>
      </c>
      <c r="H699" s="111">
        <v>3523</v>
      </c>
      <c r="I699" s="71">
        <f t="shared" si="154"/>
        <v>59.564999999999998</v>
      </c>
      <c r="J699" s="72">
        <v>0</v>
      </c>
      <c r="K699" s="38">
        <f t="shared" si="155"/>
        <v>5.9565000000000001</v>
      </c>
      <c r="L699" s="38">
        <f t="shared" si="156"/>
        <v>1.7869499999999998</v>
      </c>
      <c r="M699" s="38">
        <f t="shared" si="157"/>
        <v>3.5738999999999996</v>
      </c>
      <c r="N699" s="38">
        <f t="shared" si="158"/>
        <v>1.1913</v>
      </c>
      <c r="O699" s="38">
        <f t="shared" si="159"/>
        <v>1.1913</v>
      </c>
      <c r="P699" s="38">
        <f t="shared" si="160"/>
        <v>0.74456250000000002</v>
      </c>
      <c r="Q699" s="38">
        <f t="shared" si="161"/>
        <v>2.9782500000000001</v>
      </c>
      <c r="R699" s="38">
        <f t="shared" si="162"/>
        <v>0.53608499999999992</v>
      </c>
      <c r="S699" s="38">
        <f t="shared" si="163"/>
        <v>5.9565E-2</v>
      </c>
      <c r="T699" s="39">
        <f t="shared" si="164"/>
        <v>77.583412500000009</v>
      </c>
    </row>
    <row r="700" spans="2:20" ht="25.5" x14ac:dyDescent="0.2">
      <c r="B700" s="109">
        <v>629</v>
      </c>
      <c r="C700" s="30" t="s">
        <v>722</v>
      </c>
      <c r="D700" s="70">
        <v>5007.1499999999996</v>
      </c>
      <c r="E700" s="69">
        <v>5230.47</v>
      </c>
      <c r="F700" s="80">
        <v>0</v>
      </c>
      <c r="G700" s="34">
        <v>3548</v>
      </c>
      <c r="H700" s="111">
        <v>3523</v>
      </c>
      <c r="I700" s="71">
        <f t="shared" si="154"/>
        <v>86.38</v>
      </c>
      <c r="J700" s="72">
        <v>0</v>
      </c>
      <c r="K700" s="38">
        <f t="shared" si="155"/>
        <v>8.6379999999999999</v>
      </c>
      <c r="L700" s="38">
        <f t="shared" si="156"/>
        <v>2.5913999999999997</v>
      </c>
      <c r="M700" s="38">
        <f t="shared" si="157"/>
        <v>5.1827999999999994</v>
      </c>
      <c r="N700" s="38">
        <f t="shared" si="158"/>
        <v>1.7276</v>
      </c>
      <c r="O700" s="38">
        <f t="shared" si="159"/>
        <v>1.7276</v>
      </c>
      <c r="P700" s="38">
        <f t="shared" si="160"/>
        <v>1.07975</v>
      </c>
      <c r="Q700" s="38">
        <f t="shared" si="161"/>
        <v>4.319</v>
      </c>
      <c r="R700" s="38">
        <f t="shared" si="162"/>
        <v>0.77741999999999989</v>
      </c>
      <c r="S700" s="38">
        <f t="shared" si="163"/>
        <v>8.6379999999999998E-2</v>
      </c>
      <c r="T700" s="39">
        <f t="shared" si="164"/>
        <v>112.50995</v>
      </c>
    </row>
    <row r="701" spans="2:20" ht="25.5" x14ac:dyDescent="0.2">
      <c r="B701" s="109">
        <v>630</v>
      </c>
      <c r="C701" s="30" t="s">
        <v>723</v>
      </c>
      <c r="D701" s="70">
        <v>10014.299999999999</v>
      </c>
      <c r="E701" s="69">
        <v>10460.94</v>
      </c>
      <c r="F701" s="80">
        <v>0</v>
      </c>
      <c r="G701" s="34">
        <v>3549</v>
      </c>
      <c r="H701" s="111">
        <v>3523</v>
      </c>
      <c r="I701" s="71">
        <f t="shared" si="154"/>
        <v>169.77</v>
      </c>
      <c r="J701" s="72">
        <v>0</v>
      </c>
      <c r="K701" s="38">
        <f t="shared" si="155"/>
        <v>16.977</v>
      </c>
      <c r="L701" s="38">
        <f t="shared" si="156"/>
        <v>5.0930999999999997</v>
      </c>
      <c r="M701" s="38">
        <f t="shared" si="157"/>
        <v>10.186199999999999</v>
      </c>
      <c r="N701" s="38">
        <f t="shared" si="158"/>
        <v>3.3954000000000004</v>
      </c>
      <c r="O701" s="38">
        <f t="shared" si="159"/>
        <v>3.3954000000000004</v>
      </c>
      <c r="P701" s="38">
        <f t="shared" si="160"/>
        <v>2.122125</v>
      </c>
      <c r="Q701" s="38">
        <f t="shared" si="161"/>
        <v>8.4885000000000002</v>
      </c>
      <c r="R701" s="38">
        <f t="shared" si="162"/>
        <v>1.52793</v>
      </c>
      <c r="S701" s="38">
        <f t="shared" si="163"/>
        <v>0.16977</v>
      </c>
      <c r="T701" s="39">
        <f t="shared" si="164"/>
        <v>221.12542499999998</v>
      </c>
    </row>
    <row r="702" spans="2:20" ht="25.5" x14ac:dyDescent="0.2">
      <c r="B702" s="109">
        <v>631</v>
      </c>
      <c r="C702" s="30" t="s">
        <v>724</v>
      </c>
      <c r="D702" s="70">
        <v>15021.47</v>
      </c>
      <c r="E702" s="69">
        <v>15691.43</v>
      </c>
      <c r="F702" s="80">
        <v>0</v>
      </c>
      <c r="G702" s="34">
        <v>3550</v>
      </c>
      <c r="H702" s="111">
        <v>3523</v>
      </c>
      <c r="I702" s="71">
        <f t="shared" si="154"/>
        <v>181.67500000000001</v>
      </c>
      <c r="J702" s="72">
        <v>0</v>
      </c>
      <c r="K702" s="38">
        <f t="shared" si="155"/>
        <v>18.1675</v>
      </c>
      <c r="L702" s="38">
        <f t="shared" si="156"/>
        <v>5.4502500000000005</v>
      </c>
      <c r="M702" s="38">
        <f t="shared" si="157"/>
        <v>10.900500000000001</v>
      </c>
      <c r="N702" s="38">
        <f t="shared" si="158"/>
        <v>3.6335000000000002</v>
      </c>
      <c r="O702" s="38">
        <f t="shared" si="159"/>
        <v>3.6335000000000002</v>
      </c>
      <c r="P702" s="38">
        <f t="shared" si="160"/>
        <v>2.2709375000000001</v>
      </c>
      <c r="Q702" s="38">
        <f t="shared" si="161"/>
        <v>9.0837500000000002</v>
      </c>
      <c r="R702" s="38">
        <f t="shared" si="162"/>
        <v>1.6350750000000001</v>
      </c>
      <c r="S702" s="38">
        <f t="shared" si="163"/>
        <v>0.181675</v>
      </c>
      <c r="T702" s="39">
        <f t="shared" si="164"/>
        <v>236.63168750000003</v>
      </c>
    </row>
    <row r="703" spans="2:20" ht="25.5" x14ac:dyDescent="0.2">
      <c r="B703" s="109">
        <v>632</v>
      </c>
      <c r="C703" s="30" t="s">
        <v>725</v>
      </c>
      <c r="D703" s="70">
        <v>25035.77</v>
      </c>
      <c r="E703" s="69">
        <v>26152.37</v>
      </c>
      <c r="F703" s="80">
        <v>0</v>
      </c>
      <c r="G703" s="34">
        <v>3551</v>
      </c>
      <c r="H703" s="111">
        <v>3523</v>
      </c>
      <c r="I703" s="71">
        <f t="shared" si="154"/>
        <v>231.32</v>
      </c>
      <c r="J703" s="72">
        <v>0</v>
      </c>
      <c r="K703" s="38">
        <f t="shared" si="155"/>
        <v>23.132000000000001</v>
      </c>
      <c r="L703" s="38">
        <f t="shared" si="156"/>
        <v>6.9395999999999995</v>
      </c>
      <c r="M703" s="38">
        <f t="shared" si="157"/>
        <v>13.879199999999999</v>
      </c>
      <c r="N703" s="38">
        <f t="shared" si="158"/>
        <v>4.6264000000000003</v>
      </c>
      <c r="O703" s="38">
        <f t="shared" si="159"/>
        <v>4.6264000000000003</v>
      </c>
      <c r="P703" s="38">
        <f t="shared" si="160"/>
        <v>2.8915000000000002</v>
      </c>
      <c r="Q703" s="38">
        <f t="shared" si="161"/>
        <v>11.566000000000001</v>
      </c>
      <c r="R703" s="38">
        <f t="shared" si="162"/>
        <v>2.08188</v>
      </c>
      <c r="S703" s="38">
        <f t="shared" si="163"/>
        <v>0.23132</v>
      </c>
      <c r="T703" s="39">
        <f t="shared" si="164"/>
        <v>301.29429999999996</v>
      </c>
    </row>
    <row r="704" spans="2:20" ht="25.5" x14ac:dyDescent="0.2">
      <c r="B704" s="109">
        <v>633</v>
      </c>
      <c r="C704" s="30" t="s">
        <v>726</v>
      </c>
      <c r="D704" s="70">
        <v>37553.65</v>
      </c>
      <c r="E704" s="69">
        <v>39228.54</v>
      </c>
      <c r="F704" s="80">
        <v>0</v>
      </c>
      <c r="G704" s="34">
        <v>3552</v>
      </c>
      <c r="H704" s="111">
        <v>3523</v>
      </c>
      <c r="I704" s="71">
        <f t="shared" si="154"/>
        <v>292.88</v>
      </c>
      <c r="J704" s="72">
        <v>0</v>
      </c>
      <c r="K704" s="38">
        <f t="shared" si="155"/>
        <v>29.288</v>
      </c>
      <c r="L704" s="38">
        <f t="shared" si="156"/>
        <v>8.7863999999999987</v>
      </c>
      <c r="M704" s="38">
        <f t="shared" si="157"/>
        <v>17.572799999999997</v>
      </c>
      <c r="N704" s="38">
        <f t="shared" si="158"/>
        <v>5.8575999999999997</v>
      </c>
      <c r="O704" s="38">
        <f t="shared" si="159"/>
        <v>5.8575999999999997</v>
      </c>
      <c r="P704" s="38">
        <f t="shared" si="160"/>
        <v>3.661</v>
      </c>
      <c r="Q704" s="38">
        <f t="shared" si="161"/>
        <v>14.644</v>
      </c>
      <c r="R704" s="38">
        <f t="shared" si="162"/>
        <v>2.6359199999999996</v>
      </c>
      <c r="S704" s="38">
        <f t="shared" si="163"/>
        <v>0.29288000000000003</v>
      </c>
      <c r="T704" s="39">
        <f t="shared" si="164"/>
        <v>381.47620000000001</v>
      </c>
    </row>
    <row r="705" spans="2:20" ht="25.5" x14ac:dyDescent="0.2">
      <c r="B705" s="109">
        <v>634</v>
      </c>
      <c r="C705" s="30" t="s">
        <v>727</v>
      </c>
      <c r="D705" s="70">
        <v>50071.55</v>
      </c>
      <c r="E705" s="69">
        <v>52304.74</v>
      </c>
      <c r="F705" s="80">
        <v>0</v>
      </c>
      <c r="G705" s="34">
        <v>3553</v>
      </c>
      <c r="H705" s="111">
        <v>3523</v>
      </c>
      <c r="I705" s="71">
        <f t="shared" si="154"/>
        <v>388.185</v>
      </c>
      <c r="J705" s="72">
        <v>0</v>
      </c>
      <c r="K705" s="38">
        <f t="shared" si="155"/>
        <v>38.8185</v>
      </c>
      <c r="L705" s="38">
        <f t="shared" si="156"/>
        <v>11.64555</v>
      </c>
      <c r="M705" s="38">
        <f t="shared" si="157"/>
        <v>23.2911</v>
      </c>
      <c r="N705" s="38">
        <f t="shared" si="158"/>
        <v>7.7637</v>
      </c>
      <c r="O705" s="38">
        <f t="shared" si="159"/>
        <v>7.7637</v>
      </c>
      <c r="P705" s="38">
        <f t="shared" si="160"/>
        <v>4.8523125</v>
      </c>
      <c r="Q705" s="38">
        <f t="shared" si="161"/>
        <v>19.40925</v>
      </c>
      <c r="R705" s="38">
        <f t="shared" si="162"/>
        <v>3.4936649999999996</v>
      </c>
      <c r="S705" s="38">
        <f t="shared" si="163"/>
        <v>0.388185</v>
      </c>
      <c r="T705" s="39">
        <f t="shared" si="164"/>
        <v>505.61096249999997</v>
      </c>
    </row>
    <row r="706" spans="2:20" ht="25.5" x14ac:dyDescent="0.2">
      <c r="B706" s="109">
        <v>635</v>
      </c>
      <c r="C706" s="30" t="s">
        <v>728</v>
      </c>
      <c r="D706" s="70">
        <v>62589.43</v>
      </c>
      <c r="E706" s="69">
        <v>65380.92</v>
      </c>
      <c r="F706" s="80">
        <v>0</v>
      </c>
      <c r="G706" s="34">
        <v>3554</v>
      </c>
      <c r="H706" s="111">
        <v>3523</v>
      </c>
      <c r="I706" s="71">
        <f t="shared" si="154"/>
        <v>461.64499999999998</v>
      </c>
      <c r="J706" s="72">
        <v>0</v>
      </c>
      <c r="K706" s="38">
        <f t="shared" si="155"/>
        <v>46.164500000000004</v>
      </c>
      <c r="L706" s="38">
        <f t="shared" si="156"/>
        <v>13.849349999999999</v>
      </c>
      <c r="M706" s="38">
        <f t="shared" si="157"/>
        <v>27.698699999999999</v>
      </c>
      <c r="N706" s="38">
        <f t="shared" si="158"/>
        <v>9.232899999999999</v>
      </c>
      <c r="O706" s="38">
        <f t="shared" si="159"/>
        <v>9.232899999999999</v>
      </c>
      <c r="P706" s="38">
        <f t="shared" si="160"/>
        <v>5.7705625000000005</v>
      </c>
      <c r="Q706" s="38">
        <f t="shared" si="161"/>
        <v>23.082250000000002</v>
      </c>
      <c r="R706" s="38">
        <f t="shared" si="162"/>
        <v>4.1548049999999996</v>
      </c>
      <c r="S706" s="38">
        <f t="shared" si="163"/>
        <v>0.46164499999999997</v>
      </c>
      <c r="T706" s="39">
        <f t="shared" si="164"/>
        <v>601.2926124999999</v>
      </c>
    </row>
    <row r="707" spans="2:20" ht="25.5" x14ac:dyDescent="0.2">
      <c r="B707" s="109">
        <v>636</v>
      </c>
      <c r="C707" s="30" t="s">
        <v>729</v>
      </c>
      <c r="D707" s="70">
        <v>100143.09</v>
      </c>
      <c r="E707" s="69">
        <v>104609.47</v>
      </c>
      <c r="F707" s="80">
        <v>0</v>
      </c>
      <c r="G707" s="34">
        <v>3555</v>
      </c>
      <c r="H707" s="111">
        <v>3523</v>
      </c>
      <c r="I707" s="71">
        <f t="shared" si="154"/>
        <v>647.29999999999995</v>
      </c>
      <c r="J707" s="72">
        <v>0</v>
      </c>
      <c r="K707" s="38">
        <f t="shared" si="155"/>
        <v>64.73</v>
      </c>
      <c r="L707" s="38">
        <f t="shared" si="156"/>
        <v>19.418999999999997</v>
      </c>
      <c r="M707" s="38">
        <f t="shared" si="157"/>
        <v>38.837999999999994</v>
      </c>
      <c r="N707" s="38">
        <f t="shared" si="158"/>
        <v>12.946</v>
      </c>
      <c r="O707" s="38">
        <f t="shared" si="159"/>
        <v>12.946</v>
      </c>
      <c r="P707" s="38">
        <f t="shared" si="160"/>
        <v>8.0912500000000005</v>
      </c>
      <c r="Q707" s="38">
        <f t="shared" si="161"/>
        <v>32.365000000000002</v>
      </c>
      <c r="R707" s="38">
        <f t="shared" si="162"/>
        <v>5.8256999999999994</v>
      </c>
      <c r="S707" s="38">
        <f t="shared" si="163"/>
        <v>0.64729999999999999</v>
      </c>
      <c r="T707" s="39">
        <f t="shared" si="164"/>
        <v>843.10824999999988</v>
      </c>
    </row>
    <row r="708" spans="2:20" ht="25.5" x14ac:dyDescent="0.2">
      <c r="B708" s="109">
        <v>637</v>
      </c>
      <c r="C708" s="30" t="s">
        <v>730</v>
      </c>
      <c r="D708" s="70">
        <v>150214.64000000001</v>
      </c>
      <c r="E708" s="69">
        <v>156914.21</v>
      </c>
      <c r="F708" s="80">
        <v>0</v>
      </c>
      <c r="G708" s="34">
        <v>3556</v>
      </c>
      <c r="H708" s="111">
        <v>3523</v>
      </c>
      <c r="I708" s="71">
        <f t="shared" si="154"/>
        <v>972.94</v>
      </c>
      <c r="J708" s="72">
        <v>0</v>
      </c>
      <c r="K708" s="38">
        <f t="shared" si="155"/>
        <v>97.294000000000011</v>
      </c>
      <c r="L708" s="38">
        <f t="shared" si="156"/>
        <v>29.188200000000002</v>
      </c>
      <c r="M708" s="38">
        <f t="shared" si="157"/>
        <v>58.376400000000004</v>
      </c>
      <c r="N708" s="38">
        <f t="shared" si="158"/>
        <v>19.4588</v>
      </c>
      <c r="O708" s="38">
        <f t="shared" si="159"/>
        <v>19.4588</v>
      </c>
      <c r="P708" s="38">
        <f t="shared" si="160"/>
        <v>12.161750000000001</v>
      </c>
      <c r="Q708" s="38">
        <f t="shared" si="161"/>
        <v>48.647000000000006</v>
      </c>
      <c r="R708" s="38">
        <f t="shared" si="162"/>
        <v>8.7564600000000006</v>
      </c>
      <c r="S708" s="38">
        <f t="shared" si="163"/>
        <v>0.97294000000000003</v>
      </c>
      <c r="T708" s="39">
        <f t="shared" si="164"/>
        <v>1267.2543500000006</v>
      </c>
    </row>
    <row r="709" spans="2:20" ht="25.5" x14ac:dyDescent="0.2">
      <c r="B709" s="109">
        <v>638</v>
      </c>
      <c r="C709" s="30" t="s">
        <v>731</v>
      </c>
      <c r="D709" s="70">
        <v>250357.73</v>
      </c>
      <c r="E709" s="69">
        <v>261523.68</v>
      </c>
      <c r="F709" s="80">
        <v>0</v>
      </c>
      <c r="G709" s="34">
        <v>3557</v>
      </c>
      <c r="H709" s="111">
        <v>3523</v>
      </c>
      <c r="I709" s="71">
        <f t="shared" si="154"/>
        <v>1310.49</v>
      </c>
      <c r="J709" s="72">
        <v>0</v>
      </c>
      <c r="K709" s="38">
        <f t="shared" si="155"/>
        <v>131.04900000000001</v>
      </c>
      <c r="L709" s="38">
        <f t="shared" si="156"/>
        <v>39.314700000000002</v>
      </c>
      <c r="M709" s="38">
        <f t="shared" si="157"/>
        <v>78.629400000000004</v>
      </c>
      <c r="N709" s="38">
        <f t="shared" si="158"/>
        <v>26.209800000000001</v>
      </c>
      <c r="O709" s="38">
        <f t="shared" si="159"/>
        <v>26.209800000000001</v>
      </c>
      <c r="P709" s="38">
        <f t="shared" si="160"/>
        <v>16.381125000000001</v>
      </c>
      <c r="Q709" s="38">
        <f t="shared" si="161"/>
        <v>65.524500000000003</v>
      </c>
      <c r="R709" s="38">
        <f t="shared" si="162"/>
        <v>11.794409999999999</v>
      </c>
      <c r="S709" s="38">
        <f t="shared" si="163"/>
        <v>1.3104899999999999</v>
      </c>
      <c r="T709" s="39">
        <f t="shared" si="164"/>
        <v>1706.9132250000002</v>
      </c>
    </row>
    <row r="710" spans="2:20" ht="25.5" x14ac:dyDescent="0.2">
      <c r="B710" s="109">
        <v>639</v>
      </c>
      <c r="C710" s="30" t="s">
        <v>732</v>
      </c>
      <c r="D710" s="70">
        <v>375536.58</v>
      </c>
      <c r="E710" s="69">
        <v>392285.51</v>
      </c>
      <c r="F710" s="80">
        <v>0</v>
      </c>
      <c r="G710" s="34">
        <v>3558</v>
      </c>
      <c r="H710" s="111">
        <v>3523</v>
      </c>
      <c r="I710" s="71">
        <f t="shared" si="154"/>
        <v>1720.52</v>
      </c>
      <c r="J710" s="72">
        <v>0</v>
      </c>
      <c r="K710" s="38">
        <f t="shared" si="155"/>
        <v>172.05200000000002</v>
      </c>
      <c r="L710" s="38">
        <f t="shared" si="156"/>
        <v>51.615600000000001</v>
      </c>
      <c r="M710" s="38">
        <f t="shared" si="157"/>
        <v>103.2312</v>
      </c>
      <c r="N710" s="38">
        <f t="shared" si="158"/>
        <v>34.410400000000003</v>
      </c>
      <c r="O710" s="38">
        <f t="shared" si="159"/>
        <v>34.410400000000003</v>
      </c>
      <c r="P710" s="38">
        <f t="shared" si="160"/>
        <v>21.506500000000003</v>
      </c>
      <c r="Q710" s="38">
        <f t="shared" si="161"/>
        <v>86.02600000000001</v>
      </c>
      <c r="R710" s="38">
        <f t="shared" si="162"/>
        <v>15.484679999999999</v>
      </c>
      <c r="S710" s="38">
        <f t="shared" si="163"/>
        <v>1.72052</v>
      </c>
      <c r="T710" s="39">
        <f t="shared" si="164"/>
        <v>2240.9773</v>
      </c>
    </row>
    <row r="711" spans="2:20" ht="25.5" x14ac:dyDescent="0.2">
      <c r="B711" s="109">
        <v>640</v>
      </c>
      <c r="C711" s="30" t="s">
        <v>733</v>
      </c>
      <c r="D711" s="70">
        <v>500715.44</v>
      </c>
      <c r="E711" s="69">
        <v>523047.35</v>
      </c>
      <c r="F711" s="80">
        <v>0</v>
      </c>
      <c r="G711" s="34">
        <v>3559</v>
      </c>
      <c r="H711" s="111">
        <v>3523</v>
      </c>
      <c r="I711" s="71">
        <f t="shared" si="154"/>
        <v>2027.2950000000001</v>
      </c>
      <c r="J711" s="72">
        <v>0</v>
      </c>
      <c r="K711" s="38">
        <f t="shared" si="155"/>
        <v>202.72950000000003</v>
      </c>
      <c r="L711" s="38">
        <f t="shared" si="156"/>
        <v>60.818849999999998</v>
      </c>
      <c r="M711" s="38">
        <f t="shared" si="157"/>
        <v>121.6377</v>
      </c>
      <c r="N711" s="38">
        <f t="shared" si="158"/>
        <v>40.545900000000003</v>
      </c>
      <c r="O711" s="38">
        <f t="shared" si="159"/>
        <v>40.545900000000003</v>
      </c>
      <c r="P711" s="38">
        <f t="shared" si="160"/>
        <v>25.341187500000004</v>
      </c>
      <c r="Q711" s="38">
        <f t="shared" si="161"/>
        <v>101.36475000000002</v>
      </c>
      <c r="R711" s="38">
        <f t="shared" si="162"/>
        <v>18.245654999999999</v>
      </c>
      <c r="S711" s="38">
        <f t="shared" si="163"/>
        <v>2.0272950000000001</v>
      </c>
      <c r="T711" s="39">
        <f t="shared" si="164"/>
        <v>2640.5517375000009</v>
      </c>
    </row>
    <row r="712" spans="2:20" ht="25.5" x14ac:dyDescent="0.2">
      <c r="B712" s="109">
        <v>641</v>
      </c>
      <c r="C712" s="30" t="s">
        <v>734</v>
      </c>
      <c r="D712" s="70">
        <v>751073.17</v>
      </c>
      <c r="E712" s="69">
        <v>784571.03</v>
      </c>
      <c r="F712" s="80">
        <v>0</v>
      </c>
      <c r="G712" s="34">
        <v>3560</v>
      </c>
      <c r="H712" s="111">
        <v>3523</v>
      </c>
      <c r="I712" s="71">
        <f t="shared" si="154"/>
        <v>2433.35</v>
      </c>
      <c r="J712" s="72">
        <v>0</v>
      </c>
      <c r="K712" s="38">
        <f t="shared" si="155"/>
        <v>243.33500000000001</v>
      </c>
      <c r="L712" s="38">
        <f t="shared" si="156"/>
        <v>73.000499999999988</v>
      </c>
      <c r="M712" s="38">
        <f t="shared" si="157"/>
        <v>146.00099999999998</v>
      </c>
      <c r="N712" s="38">
        <f t="shared" si="158"/>
        <v>48.667000000000002</v>
      </c>
      <c r="O712" s="38">
        <f t="shared" si="159"/>
        <v>48.667000000000002</v>
      </c>
      <c r="P712" s="38">
        <f t="shared" si="160"/>
        <v>30.416875000000001</v>
      </c>
      <c r="Q712" s="38">
        <f t="shared" si="161"/>
        <v>121.6675</v>
      </c>
      <c r="R712" s="38">
        <f t="shared" si="162"/>
        <v>21.900149999999996</v>
      </c>
      <c r="S712" s="38">
        <f t="shared" si="163"/>
        <v>2.4333499999999999</v>
      </c>
      <c r="T712" s="39">
        <f t="shared" si="164"/>
        <v>3169.4383749999993</v>
      </c>
    </row>
    <row r="713" spans="2:20" ht="25.5" x14ac:dyDescent="0.2">
      <c r="B713" s="109">
        <v>642</v>
      </c>
      <c r="C713" s="30" t="s">
        <v>735</v>
      </c>
      <c r="D713" s="70">
        <v>1126609.75</v>
      </c>
      <c r="E713" s="69">
        <v>1176856.54</v>
      </c>
      <c r="F713" s="80">
        <v>0</v>
      </c>
      <c r="G713" s="34">
        <v>3561</v>
      </c>
      <c r="H713" s="111">
        <v>3523</v>
      </c>
      <c r="I713" s="71">
        <f t="shared" si="154"/>
        <v>2915.85</v>
      </c>
      <c r="J713" s="72">
        <v>0</v>
      </c>
      <c r="K713" s="38">
        <f t="shared" si="155"/>
        <v>291.58499999999998</v>
      </c>
      <c r="L713" s="38">
        <f t="shared" si="156"/>
        <v>87.475499999999997</v>
      </c>
      <c r="M713" s="38">
        <f t="shared" si="157"/>
        <v>174.95099999999999</v>
      </c>
      <c r="N713" s="38">
        <f t="shared" si="158"/>
        <v>58.317</v>
      </c>
      <c r="O713" s="38">
        <f t="shared" si="159"/>
        <v>58.317</v>
      </c>
      <c r="P713" s="38">
        <f t="shared" si="160"/>
        <v>36.448124999999997</v>
      </c>
      <c r="Q713" s="38">
        <f t="shared" si="161"/>
        <v>145.79249999999999</v>
      </c>
      <c r="R713" s="38">
        <f t="shared" si="162"/>
        <v>26.242649999999998</v>
      </c>
      <c r="S713" s="38">
        <f t="shared" si="163"/>
        <v>2.9158499999999998</v>
      </c>
      <c r="T713" s="39">
        <f t="shared" si="164"/>
        <v>3797.8946249999999</v>
      </c>
    </row>
    <row r="714" spans="2:20" ht="25.5" x14ac:dyDescent="0.2">
      <c r="B714" s="109">
        <v>643</v>
      </c>
      <c r="C714" s="30" t="s">
        <v>736</v>
      </c>
      <c r="D714" s="70">
        <v>1502146.34</v>
      </c>
      <c r="E714" s="69">
        <v>1569142.07</v>
      </c>
      <c r="F714" s="80">
        <v>0</v>
      </c>
      <c r="G714" s="34">
        <v>3562</v>
      </c>
      <c r="H714" s="111">
        <v>3523</v>
      </c>
      <c r="I714" s="71">
        <f t="shared" si="154"/>
        <v>3390.4050000000002</v>
      </c>
      <c r="J714" s="72">
        <v>0</v>
      </c>
      <c r="K714" s="38">
        <f t="shared" si="155"/>
        <v>339.04050000000007</v>
      </c>
      <c r="L714" s="38">
        <f t="shared" si="156"/>
        <v>101.71215000000001</v>
      </c>
      <c r="M714" s="38">
        <f t="shared" si="157"/>
        <v>203.42430000000002</v>
      </c>
      <c r="N714" s="38">
        <f t="shared" si="158"/>
        <v>67.80810000000001</v>
      </c>
      <c r="O714" s="38">
        <f t="shared" si="159"/>
        <v>67.80810000000001</v>
      </c>
      <c r="P714" s="38">
        <f t="shared" si="160"/>
        <v>42.380062500000008</v>
      </c>
      <c r="Q714" s="38">
        <f t="shared" si="161"/>
        <v>169.52025000000003</v>
      </c>
      <c r="R714" s="38">
        <f t="shared" si="162"/>
        <v>30.513645</v>
      </c>
      <c r="S714" s="38">
        <f t="shared" si="163"/>
        <v>3.3904050000000003</v>
      </c>
      <c r="T714" s="39">
        <f t="shared" si="164"/>
        <v>4416.0025125000002</v>
      </c>
    </row>
    <row r="715" spans="2:20" ht="25.5" x14ac:dyDescent="0.2">
      <c r="B715" s="109">
        <v>644</v>
      </c>
      <c r="C715" s="30" t="s">
        <v>737</v>
      </c>
      <c r="D715" s="70">
        <v>1502146.34</v>
      </c>
      <c r="E715" s="69">
        <v>1569142.07</v>
      </c>
      <c r="F715" s="80">
        <v>0</v>
      </c>
      <c r="G715" s="34">
        <v>3563</v>
      </c>
      <c r="H715" s="111">
        <v>3523</v>
      </c>
      <c r="I715" s="71">
        <f t="shared" si="154"/>
        <v>3703.665</v>
      </c>
      <c r="J715" s="72">
        <v>0</v>
      </c>
      <c r="K715" s="38">
        <f t="shared" si="155"/>
        <v>370.36650000000003</v>
      </c>
      <c r="L715" s="38">
        <f t="shared" si="156"/>
        <v>111.10995</v>
      </c>
      <c r="M715" s="38">
        <f t="shared" si="157"/>
        <v>222.2199</v>
      </c>
      <c r="N715" s="38">
        <f t="shared" si="158"/>
        <v>74.073300000000003</v>
      </c>
      <c r="O715" s="38">
        <f t="shared" si="159"/>
        <v>74.073300000000003</v>
      </c>
      <c r="P715" s="38">
        <f t="shared" si="160"/>
        <v>46.295812500000004</v>
      </c>
      <c r="Q715" s="38">
        <f t="shared" si="161"/>
        <v>185.18325000000002</v>
      </c>
      <c r="R715" s="38">
        <f t="shared" si="162"/>
        <v>33.332984999999994</v>
      </c>
      <c r="S715" s="38">
        <f t="shared" si="163"/>
        <v>3.703665</v>
      </c>
      <c r="T715" s="39">
        <f t="shared" si="164"/>
        <v>4824.0236624999998</v>
      </c>
    </row>
    <row r="716" spans="2:20" x14ac:dyDescent="0.2">
      <c r="B716" s="210" t="s">
        <v>738</v>
      </c>
      <c r="C716" s="210"/>
      <c r="D716" s="210"/>
      <c r="E716" s="210"/>
      <c r="F716" s="210"/>
      <c r="G716" s="210"/>
      <c r="H716" s="210"/>
      <c r="I716" s="210"/>
      <c r="J716" s="210"/>
      <c r="K716" s="210"/>
      <c r="L716" s="210"/>
      <c r="M716" s="210"/>
      <c r="N716" s="210"/>
      <c r="O716" s="210"/>
      <c r="P716" s="210"/>
      <c r="Q716" s="210"/>
      <c r="R716" s="210"/>
      <c r="S716" s="210"/>
      <c r="T716" s="210"/>
    </row>
    <row r="717" spans="2:20" x14ac:dyDescent="0.2">
      <c r="B717" s="109">
        <v>645</v>
      </c>
      <c r="C717" s="30" t="s">
        <v>739</v>
      </c>
      <c r="D717" s="70">
        <v>625.89</v>
      </c>
      <c r="E717" s="69">
        <v>653.79999999999995</v>
      </c>
      <c r="F717" s="80">
        <v>0</v>
      </c>
      <c r="G717" s="34">
        <v>3641</v>
      </c>
      <c r="H717" s="111">
        <v>3523</v>
      </c>
      <c r="I717" s="71">
        <f t="shared" ref="I717:I735" si="165">I817</f>
        <v>61.56</v>
      </c>
      <c r="J717" s="72">
        <v>0</v>
      </c>
      <c r="K717" s="38">
        <f t="shared" ref="K717:K735" si="166">0.1*I717</f>
        <v>6.1560000000000006</v>
      </c>
      <c r="L717" s="38">
        <f t="shared" ref="L717:L735" si="167">0.03*I717</f>
        <v>1.8468</v>
      </c>
      <c r="M717" s="38">
        <f t="shared" ref="M717:M735" si="168">0.06*I717</f>
        <v>3.6936</v>
      </c>
      <c r="N717" s="38">
        <f t="shared" ref="N717:N735" si="169">0.02*I717</f>
        <v>1.2312000000000001</v>
      </c>
      <c r="O717" s="38">
        <f t="shared" ref="O717:O735" si="170">0.02*I717</f>
        <v>1.2312000000000001</v>
      </c>
      <c r="P717" s="38">
        <f t="shared" ref="P717:P735" si="171">0.0125*I717</f>
        <v>0.76950000000000007</v>
      </c>
      <c r="Q717" s="38">
        <f t="shared" ref="Q717:Q735" si="172">0.05*I717</f>
        <v>3.0780000000000003</v>
      </c>
      <c r="R717" s="38">
        <f t="shared" ref="R717:R735" si="173">0.009*I717</f>
        <v>0.55403999999999998</v>
      </c>
      <c r="S717" s="38">
        <f t="shared" ref="S717:S735" si="174">0.001*I717</f>
        <v>6.1560000000000004E-2</v>
      </c>
      <c r="T717" s="39">
        <f t="shared" ref="T717:T735" si="175">SUM(I717:S717)</f>
        <v>80.181900000000013</v>
      </c>
    </row>
    <row r="718" spans="2:20" x14ac:dyDescent="0.2">
      <c r="B718" s="109">
        <v>646</v>
      </c>
      <c r="C718" s="30" t="s">
        <v>740</v>
      </c>
      <c r="D718" s="70">
        <v>1251.79</v>
      </c>
      <c r="E718" s="69">
        <v>1307.6199999999999</v>
      </c>
      <c r="F718" s="80">
        <v>0</v>
      </c>
      <c r="G718" s="34">
        <v>3642</v>
      </c>
      <c r="H718" s="111">
        <v>3523</v>
      </c>
      <c r="I718" s="71">
        <f t="shared" si="165"/>
        <v>93.32</v>
      </c>
      <c r="J718" s="72">
        <v>0</v>
      </c>
      <c r="K718" s="38">
        <f t="shared" si="166"/>
        <v>9.331999999999999</v>
      </c>
      <c r="L718" s="38">
        <f t="shared" si="167"/>
        <v>2.7995999999999999</v>
      </c>
      <c r="M718" s="38">
        <f t="shared" si="168"/>
        <v>5.5991999999999997</v>
      </c>
      <c r="N718" s="38">
        <f t="shared" si="169"/>
        <v>1.8663999999999998</v>
      </c>
      <c r="O718" s="38">
        <f t="shared" si="170"/>
        <v>1.8663999999999998</v>
      </c>
      <c r="P718" s="38">
        <f t="shared" si="171"/>
        <v>1.1664999999999999</v>
      </c>
      <c r="Q718" s="38">
        <f t="shared" si="172"/>
        <v>4.6659999999999995</v>
      </c>
      <c r="R718" s="38">
        <f t="shared" si="173"/>
        <v>0.83987999999999985</v>
      </c>
      <c r="S718" s="38">
        <f t="shared" si="174"/>
        <v>9.332E-2</v>
      </c>
      <c r="T718" s="39">
        <f t="shared" si="175"/>
        <v>121.54929999999997</v>
      </c>
    </row>
    <row r="719" spans="2:20" x14ac:dyDescent="0.2">
      <c r="B719" s="109">
        <v>647</v>
      </c>
      <c r="C719" s="30" t="s">
        <v>741</v>
      </c>
      <c r="D719" s="70">
        <v>2503.58</v>
      </c>
      <c r="E719" s="69">
        <v>2615.2399999999998</v>
      </c>
      <c r="F719" s="80">
        <v>0</v>
      </c>
      <c r="G719" s="34">
        <v>3643</v>
      </c>
      <c r="H719" s="111">
        <v>3523</v>
      </c>
      <c r="I719" s="71">
        <f t="shared" si="165"/>
        <v>119.13</v>
      </c>
      <c r="J719" s="72">
        <v>0</v>
      </c>
      <c r="K719" s="38">
        <f t="shared" si="166"/>
        <v>11.913</v>
      </c>
      <c r="L719" s="38">
        <f t="shared" si="167"/>
        <v>3.5738999999999996</v>
      </c>
      <c r="M719" s="38">
        <f t="shared" si="168"/>
        <v>7.1477999999999993</v>
      </c>
      <c r="N719" s="38">
        <f t="shared" si="169"/>
        <v>2.3826000000000001</v>
      </c>
      <c r="O719" s="38">
        <f t="shared" si="170"/>
        <v>2.3826000000000001</v>
      </c>
      <c r="P719" s="38">
        <f t="shared" si="171"/>
        <v>1.489125</v>
      </c>
      <c r="Q719" s="38">
        <f t="shared" si="172"/>
        <v>5.9565000000000001</v>
      </c>
      <c r="R719" s="38">
        <f t="shared" si="173"/>
        <v>1.0721699999999998</v>
      </c>
      <c r="S719" s="38">
        <f t="shared" si="174"/>
        <v>0.11913</v>
      </c>
      <c r="T719" s="39">
        <f t="shared" si="175"/>
        <v>155.16682500000002</v>
      </c>
    </row>
    <row r="720" spans="2:20" x14ac:dyDescent="0.2">
      <c r="B720" s="109">
        <v>648</v>
      </c>
      <c r="C720" s="30" t="s">
        <v>742</v>
      </c>
      <c r="D720" s="70">
        <v>5007.1499999999996</v>
      </c>
      <c r="E720" s="69">
        <v>5230.47</v>
      </c>
      <c r="F720" s="80">
        <v>0</v>
      </c>
      <c r="G720" s="34">
        <v>3644</v>
      </c>
      <c r="H720" s="111">
        <v>3523</v>
      </c>
      <c r="I720" s="71">
        <f t="shared" si="165"/>
        <v>172.76</v>
      </c>
      <c r="J720" s="72">
        <v>0</v>
      </c>
      <c r="K720" s="38">
        <f t="shared" si="166"/>
        <v>17.276</v>
      </c>
      <c r="L720" s="38">
        <f t="shared" si="167"/>
        <v>5.1827999999999994</v>
      </c>
      <c r="M720" s="38">
        <f t="shared" si="168"/>
        <v>10.365599999999999</v>
      </c>
      <c r="N720" s="38">
        <f t="shared" si="169"/>
        <v>3.4552</v>
      </c>
      <c r="O720" s="38">
        <f t="shared" si="170"/>
        <v>3.4552</v>
      </c>
      <c r="P720" s="38">
        <f t="shared" si="171"/>
        <v>2.1595</v>
      </c>
      <c r="Q720" s="38">
        <f t="shared" si="172"/>
        <v>8.6379999999999999</v>
      </c>
      <c r="R720" s="38">
        <f t="shared" si="173"/>
        <v>1.5548399999999998</v>
      </c>
      <c r="S720" s="38">
        <f t="shared" si="174"/>
        <v>0.17276</v>
      </c>
      <c r="T720" s="39">
        <f t="shared" si="175"/>
        <v>225.01990000000001</v>
      </c>
    </row>
    <row r="721" spans="2:20" ht="25.5" x14ac:dyDescent="0.2">
      <c r="B721" s="109">
        <v>649</v>
      </c>
      <c r="C721" s="30" t="s">
        <v>743</v>
      </c>
      <c r="D721" s="70">
        <v>10014.299999999999</v>
      </c>
      <c r="E721" s="69">
        <v>10460.94</v>
      </c>
      <c r="F721" s="80">
        <v>0</v>
      </c>
      <c r="G721" s="34">
        <v>3645</v>
      </c>
      <c r="H721" s="111">
        <v>3523</v>
      </c>
      <c r="I721" s="71">
        <f t="shared" si="165"/>
        <v>339.54</v>
      </c>
      <c r="J721" s="72">
        <v>0</v>
      </c>
      <c r="K721" s="38">
        <f t="shared" si="166"/>
        <v>33.954000000000001</v>
      </c>
      <c r="L721" s="38">
        <f t="shared" si="167"/>
        <v>10.186199999999999</v>
      </c>
      <c r="M721" s="38">
        <f t="shared" si="168"/>
        <v>20.372399999999999</v>
      </c>
      <c r="N721" s="38">
        <f t="shared" si="169"/>
        <v>6.7908000000000008</v>
      </c>
      <c r="O721" s="38">
        <f t="shared" si="170"/>
        <v>6.7908000000000008</v>
      </c>
      <c r="P721" s="38">
        <f t="shared" si="171"/>
        <v>4.2442500000000001</v>
      </c>
      <c r="Q721" s="38">
        <f t="shared" si="172"/>
        <v>16.977</v>
      </c>
      <c r="R721" s="38">
        <f t="shared" si="173"/>
        <v>3.05586</v>
      </c>
      <c r="S721" s="38">
        <f t="shared" si="174"/>
        <v>0.33954000000000001</v>
      </c>
      <c r="T721" s="39">
        <f t="shared" si="175"/>
        <v>442.25084999999996</v>
      </c>
    </row>
    <row r="722" spans="2:20" ht="25.5" x14ac:dyDescent="0.2">
      <c r="B722" s="109">
        <v>650</v>
      </c>
      <c r="C722" s="30" t="s">
        <v>744</v>
      </c>
      <c r="D722" s="70">
        <v>15021.47</v>
      </c>
      <c r="E722" s="69">
        <v>15691.43</v>
      </c>
      <c r="F722" s="80">
        <v>0</v>
      </c>
      <c r="G722" s="34">
        <v>3646</v>
      </c>
      <c r="H722" s="111">
        <v>3523</v>
      </c>
      <c r="I722" s="71">
        <f t="shared" si="165"/>
        <v>363.35</v>
      </c>
      <c r="J722" s="72">
        <v>0</v>
      </c>
      <c r="K722" s="38">
        <f t="shared" si="166"/>
        <v>36.335000000000001</v>
      </c>
      <c r="L722" s="38">
        <f t="shared" si="167"/>
        <v>10.900500000000001</v>
      </c>
      <c r="M722" s="38">
        <f t="shared" si="168"/>
        <v>21.801000000000002</v>
      </c>
      <c r="N722" s="38">
        <f t="shared" si="169"/>
        <v>7.2670000000000003</v>
      </c>
      <c r="O722" s="38">
        <f t="shared" si="170"/>
        <v>7.2670000000000003</v>
      </c>
      <c r="P722" s="38">
        <f t="shared" si="171"/>
        <v>4.5418750000000001</v>
      </c>
      <c r="Q722" s="38">
        <f t="shared" si="172"/>
        <v>18.1675</v>
      </c>
      <c r="R722" s="38">
        <f t="shared" si="173"/>
        <v>3.2701500000000001</v>
      </c>
      <c r="S722" s="38">
        <f t="shared" si="174"/>
        <v>0.36335000000000001</v>
      </c>
      <c r="T722" s="39">
        <f t="shared" si="175"/>
        <v>473.26337500000005</v>
      </c>
    </row>
    <row r="723" spans="2:20" ht="25.5" x14ac:dyDescent="0.2">
      <c r="B723" s="109">
        <v>651</v>
      </c>
      <c r="C723" s="30" t="s">
        <v>745</v>
      </c>
      <c r="D723" s="70">
        <v>25035.77</v>
      </c>
      <c r="E723" s="69">
        <v>26152.37</v>
      </c>
      <c r="F723" s="80">
        <v>0</v>
      </c>
      <c r="G723" s="34">
        <v>3647</v>
      </c>
      <c r="H723" s="111">
        <v>3523</v>
      </c>
      <c r="I723" s="71">
        <f t="shared" si="165"/>
        <v>462.64</v>
      </c>
      <c r="J723" s="72">
        <v>0</v>
      </c>
      <c r="K723" s="38">
        <f t="shared" si="166"/>
        <v>46.264000000000003</v>
      </c>
      <c r="L723" s="38">
        <f t="shared" si="167"/>
        <v>13.879199999999999</v>
      </c>
      <c r="M723" s="38">
        <f t="shared" si="168"/>
        <v>27.758399999999998</v>
      </c>
      <c r="N723" s="38">
        <f t="shared" si="169"/>
        <v>9.2528000000000006</v>
      </c>
      <c r="O723" s="38">
        <f t="shared" si="170"/>
        <v>9.2528000000000006</v>
      </c>
      <c r="P723" s="38">
        <f t="shared" si="171"/>
        <v>5.7830000000000004</v>
      </c>
      <c r="Q723" s="38">
        <f t="shared" si="172"/>
        <v>23.132000000000001</v>
      </c>
      <c r="R723" s="38">
        <f t="shared" si="173"/>
        <v>4.1637599999999999</v>
      </c>
      <c r="S723" s="38">
        <f t="shared" si="174"/>
        <v>0.46264</v>
      </c>
      <c r="T723" s="39">
        <f t="shared" si="175"/>
        <v>602.58859999999993</v>
      </c>
    </row>
    <row r="724" spans="2:20" ht="25.5" x14ac:dyDescent="0.2">
      <c r="B724" s="109">
        <v>652</v>
      </c>
      <c r="C724" s="30" t="s">
        <v>746</v>
      </c>
      <c r="D724" s="70">
        <v>37553.65</v>
      </c>
      <c r="E724" s="69">
        <v>39228.54</v>
      </c>
      <c r="F724" s="80">
        <v>0</v>
      </c>
      <c r="G724" s="34">
        <v>3648</v>
      </c>
      <c r="H724" s="111">
        <v>3523</v>
      </c>
      <c r="I724" s="71">
        <f t="shared" si="165"/>
        <v>585.76</v>
      </c>
      <c r="J724" s="72">
        <v>0</v>
      </c>
      <c r="K724" s="38">
        <f t="shared" si="166"/>
        <v>58.576000000000001</v>
      </c>
      <c r="L724" s="38">
        <f t="shared" si="167"/>
        <v>17.572799999999997</v>
      </c>
      <c r="M724" s="38">
        <f t="shared" si="168"/>
        <v>35.145599999999995</v>
      </c>
      <c r="N724" s="38">
        <f t="shared" si="169"/>
        <v>11.715199999999999</v>
      </c>
      <c r="O724" s="38">
        <f t="shared" si="170"/>
        <v>11.715199999999999</v>
      </c>
      <c r="P724" s="38">
        <f t="shared" si="171"/>
        <v>7.3220000000000001</v>
      </c>
      <c r="Q724" s="38">
        <f t="shared" si="172"/>
        <v>29.288</v>
      </c>
      <c r="R724" s="38">
        <f t="shared" si="173"/>
        <v>5.2718399999999992</v>
      </c>
      <c r="S724" s="38">
        <f t="shared" si="174"/>
        <v>0.58576000000000006</v>
      </c>
      <c r="T724" s="39">
        <f t="shared" si="175"/>
        <v>762.95240000000001</v>
      </c>
    </row>
    <row r="725" spans="2:20" ht="25.5" x14ac:dyDescent="0.2">
      <c r="B725" s="109">
        <v>653</v>
      </c>
      <c r="C725" s="30" t="s">
        <v>747</v>
      </c>
      <c r="D725" s="70">
        <v>50071.55</v>
      </c>
      <c r="E725" s="69">
        <v>52304.74</v>
      </c>
      <c r="F725" s="80">
        <v>0</v>
      </c>
      <c r="G725" s="34">
        <v>3649</v>
      </c>
      <c r="H725" s="111">
        <v>3523</v>
      </c>
      <c r="I725" s="71">
        <f t="shared" si="165"/>
        <v>776.37</v>
      </c>
      <c r="J725" s="72">
        <v>0</v>
      </c>
      <c r="K725" s="38">
        <f t="shared" si="166"/>
        <v>77.637</v>
      </c>
      <c r="L725" s="38">
        <f t="shared" si="167"/>
        <v>23.2911</v>
      </c>
      <c r="M725" s="38">
        <f t="shared" si="168"/>
        <v>46.5822</v>
      </c>
      <c r="N725" s="38">
        <f t="shared" si="169"/>
        <v>15.5274</v>
      </c>
      <c r="O725" s="38">
        <f t="shared" si="170"/>
        <v>15.5274</v>
      </c>
      <c r="P725" s="38">
        <f t="shared" si="171"/>
        <v>9.7046250000000001</v>
      </c>
      <c r="Q725" s="38">
        <f t="shared" si="172"/>
        <v>38.8185</v>
      </c>
      <c r="R725" s="38">
        <f t="shared" si="173"/>
        <v>6.9873299999999992</v>
      </c>
      <c r="S725" s="38">
        <f t="shared" si="174"/>
        <v>0.77637</v>
      </c>
      <c r="T725" s="39">
        <f t="shared" si="175"/>
        <v>1011.2219249999999</v>
      </c>
    </row>
    <row r="726" spans="2:20" x14ac:dyDescent="0.2">
      <c r="B726" s="109">
        <v>654</v>
      </c>
      <c r="C726" s="30" t="s">
        <v>748</v>
      </c>
      <c r="D726" s="70">
        <v>62589.43</v>
      </c>
      <c r="E726" s="69">
        <v>65380.92</v>
      </c>
      <c r="F726" s="80">
        <v>0</v>
      </c>
      <c r="G726" s="34">
        <v>3650</v>
      </c>
      <c r="H726" s="111">
        <v>3523</v>
      </c>
      <c r="I726" s="71">
        <f t="shared" si="165"/>
        <v>923.29</v>
      </c>
      <c r="J726" s="72">
        <v>0</v>
      </c>
      <c r="K726" s="38">
        <f t="shared" si="166"/>
        <v>92.329000000000008</v>
      </c>
      <c r="L726" s="38">
        <f t="shared" si="167"/>
        <v>27.698699999999999</v>
      </c>
      <c r="M726" s="38">
        <f t="shared" si="168"/>
        <v>55.397399999999998</v>
      </c>
      <c r="N726" s="38">
        <f t="shared" si="169"/>
        <v>18.465799999999998</v>
      </c>
      <c r="O726" s="38">
        <f t="shared" si="170"/>
        <v>18.465799999999998</v>
      </c>
      <c r="P726" s="38">
        <f t="shared" si="171"/>
        <v>11.541125000000001</v>
      </c>
      <c r="Q726" s="38">
        <f t="shared" si="172"/>
        <v>46.164500000000004</v>
      </c>
      <c r="R726" s="38">
        <f t="shared" si="173"/>
        <v>8.3096099999999993</v>
      </c>
      <c r="S726" s="38">
        <f t="shared" si="174"/>
        <v>0.92328999999999994</v>
      </c>
      <c r="T726" s="39">
        <f t="shared" si="175"/>
        <v>1202.5852249999998</v>
      </c>
    </row>
    <row r="727" spans="2:20" ht="25.5" x14ac:dyDescent="0.2">
      <c r="B727" s="109">
        <v>655</v>
      </c>
      <c r="C727" s="30" t="s">
        <v>749</v>
      </c>
      <c r="D727" s="70">
        <v>100143.09</v>
      </c>
      <c r="E727" s="69">
        <v>104609.47</v>
      </c>
      <c r="F727" s="80">
        <v>0</v>
      </c>
      <c r="G727" s="34">
        <v>3651</v>
      </c>
      <c r="H727" s="111">
        <v>3523</v>
      </c>
      <c r="I727" s="71">
        <f t="shared" si="165"/>
        <v>1294.5999999999999</v>
      </c>
      <c r="J727" s="72">
        <v>0</v>
      </c>
      <c r="K727" s="38">
        <f t="shared" si="166"/>
        <v>129.46</v>
      </c>
      <c r="L727" s="38">
        <f t="shared" si="167"/>
        <v>38.837999999999994</v>
      </c>
      <c r="M727" s="38">
        <f t="shared" si="168"/>
        <v>77.675999999999988</v>
      </c>
      <c r="N727" s="38">
        <f t="shared" si="169"/>
        <v>25.891999999999999</v>
      </c>
      <c r="O727" s="38">
        <f t="shared" si="170"/>
        <v>25.891999999999999</v>
      </c>
      <c r="P727" s="38">
        <f t="shared" si="171"/>
        <v>16.182500000000001</v>
      </c>
      <c r="Q727" s="38">
        <f t="shared" si="172"/>
        <v>64.73</v>
      </c>
      <c r="R727" s="38">
        <f t="shared" si="173"/>
        <v>11.651399999999999</v>
      </c>
      <c r="S727" s="38">
        <f t="shared" si="174"/>
        <v>1.2946</v>
      </c>
      <c r="T727" s="39">
        <f t="shared" si="175"/>
        <v>1686.2164999999998</v>
      </c>
    </row>
    <row r="728" spans="2:20" ht="25.5" x14ac:dyDescent="0.2">
      <c r="B728" s="109">
        <v>656</v>
      </c>
      <c r="C728" s="30" t="s">
        <v>750</v>
      </c>
      <c r="D728" s="70">
        <v>150214.64000000001</v>
      </c>
      <c r="E728" s="69">
        <v>156914.21</v>
      </c>
      <c r="F728" s="80">
        <v>0</v>
      </c>
      <c r="G728" s="34">
        <v>3652</v>
      </c>
      <c r="H728" s="111">
        <v>3523</v>
      </c>
      <c r="I728" s="71">
        <f t="shared" si="165"/>
        <v>1945.88</v>
      </c>
      <c r="J728" s="72">
        <v>0</v>
      </c>
      <c r="K728" s="38">
        <f t="shared" si="166"/>
        <v>194.58800000000002</v>
      </c>
      <c r="L728" s="38">
        <f t="shared" si="167"/>
        <v>58.376400000000004</v>
      </c>
      <c r="M728" s="38">
        <f t="shared" si="168"/>
        <v>116.75280000000001</v>
      </c>
      <c r="N728" s="38">
        <f t="shared" si="169"/>
        <v>38.9176</v>
      </c>
      <c r="O728" s="38">
        <f t="shared" si="170"/>
        <v>38.9176</v>
      </c>
      <c r="P728" s="38">
        <f t="shared" si="171"/>
        <v>24.323500000000003</v>
      </c>
      <c r="Q728" s="38">
        <f t="shared" si="172"/>
        <v>97.294000000000011</v>
      </c>
      <c r="R728" s="38">
        <f t="shared" si="173"/>
        <v>17.512920000000001</v>
      </c>
      <c r="S728" s="38">
        <f t="shared" si="174"/>
        <v>1.9458800000000001</v>
      </c>
      <c r="T728" s="39">
        <f t="shared" si="175"/>
        <v>2534.5087000000012</v>
      </c>
    </row>
    <row r="729" spans="2:20" ht="25.5" x14ac:dyDescent="0.2">
      <c r="B729" s="109">
        <v>657</v>
      </c>
      <c r="C729" s="30" t="s">
        <v>751</v>
      </c>
      <c r="D729" s="70">
        <v>250357.73</v>
      </c>
      <c r="E729" s="69">
        <v>261523.68</v>
      </c>
      <c r="F729" s="80">
        <v>0</v>
      </c>
      <c r="G729" s="34">
        <v>3653</v>
      </c>
      <c r="H729" s="111">
        <v>3523</v>
      </c>
      <c r="I729" s="71">
        <f t="shared" si="165"/>
        <v>2620.98</v>
      </c>
      <c r="J729" s="72">
        <v>0</v>
      </c>
      <c r="K729" s="38">
        <f t="shared" si="166"/>
        <v>262.09800000000001</v>
      </c>
      <c r="L729" s="38">
        <f t="shared" si="167"/>
        <v>78.629400000000004</v>
      </c>
      <c r="M729" s="38">
        <f t="shared" si="168"/>
        <v>157.25880000000001</v>
      </c>
      <c r="N729" s="38">
        <f t="shared" si="169"/>
        <v>52.419600000000003</v>
      </c>
      <c r="O729" s="38">
        <f t="shared" si="170"/>
        <v>52.419600000000003</v>
      </c>
      <c r="P729" s="38">
        <f t="shared" si="171"/>
        <v>32.762250000000002</v>
      </c>
      <c r="Q729" s="38">
        <f t="shared" si="172"/>
        <v>131.04900000000001</v>
      </c>
      <c r="R729" s="38">
        <f t="shared" si="173"/>
        <v>23.588819999999998</v>
      </c>
      <c r="S729" s="38">
        <f t="shared" si="174"/>
        <v>2.6209799999999999</v>
      </c>
      <c r="T729" s="39">
        <f t="shared" si="175"/>
        <v>3413.8264500000005</v>
      </c>
    </row>
    <row r="730" spans="2:20" ht="25.5" x14ac:dyDescent="0.2">
      <c r="B730" s="109">
        <v>658</v>
      </c>
      <c r="C730" s="30" t="s">
        <v>752</v>
      </c>
      <c r="D730" s="70">
        <v>375536.58</v>
      </c>
      <c r="E730" s="69">
        <v>392285.51</v>
      </c>
      <c r="F730" s="80">
        <v>0</v>
      </c>
      <c r="G730" s="34">
        <v>3654</v>
      </c>
      <c r="H730" s="111">
        <v>3523</v>
      </c>
      <c r="I730" s="71">
        <f t="shared" si="165"/>
        <v>3441.04</v>
      </c>
      <c r="J730" s="72">
        <v>0</v>
      </c>
      <c r="K730" s="38">
        <f t="shared" si="166"/>
        <v>344.10400000000004</v>
      </c>
      <c r="L730" s="38">
        <f t="shared" si="167"/>
        <v>103.2312</v>
      </c>
      <c r="M730" s="38">
        <f t="shared" si="168"/>
        <v>206.4624</v>
      </c>
      <c r="N730" s="38">
        <f t="shared" si="169"/>
        <v>68.820800000000006</v>
      </c>
      <c r="O730" s="38">
        <f t="shared" si="170"/>
        <v>68.820800000000006</v>
      </c>
      <c r="P730" s="38">
        <f t="shared" si="171"/>
        <v>43.013000000000005</v>
      </c>
      <c r="Q730" s="38">
        <f t="shared" si="172"/>
        <v>172.05200000000002</v>
      </c>
      <c r="R730" s="38">
        <f t="shared" si="173"/>
        <v>30.969359999999998</v>
      </c>
      <c r="S730" s="38">
        <f t="shared" si="174"/>
        <v>3.4410400000000001</v>
      </c>
      <c r="T730" s="39">
        <f t="shared" si="175"/>
        <v>4481.9546</v>
      </c>
    </row>
    <row r="731" spans="2:20" ht="25.5" x14ac:dyDescent="0.2">
      <c r="B731" s="109">
        <v>659</v>
      </c>
      <c r="C731" s="30" t="s">
        <v>753</v>
      </c>
      <c r="D731" s="70">
        <v>500715.44</v>
      </c>
      <c r="E731" s="69">
        <v>523047.35</v>
      </c>
      <c r="F731" s="80">
        <v>0</v>
      </c>
      <c r="G731" s="34">
        <v>3655</v>
      </c>
      <c r="H731" s="111">
        <v>3523</v>
      </c>
      <c r="I731" s="71">
        <f t="shared" si="165"/>
        <v>4054.59</v>
      </c>
      <c r="J731" s="72">
        <v>0</v>
      </c>
      <c r="K731" s="38">
        <f t="shared" si="166"/>
        <v>405.45900000000006</v>
      </c>
      <c r="L731" s="38">
        <f t="shared" si="167"/>
        <v>121.6377</v>
      </c>
      <c r="M731" s="38">
        <f t="shared" si="168"/>
        <v>243.27539999999999</v>
      </c>
      <c r="N731" s="38">
        <f t="shared" si="169"/>
        <v>81.091800000000006</v>
      </c>
      <c r="O731" s="38">
        <f t="shared" si="170"/>
        <v>81.091800000000006</v>
      </c>
      <c r="P731" s="38">
        <f t="shared" si="171"/>
        <v>50.682375000000008</v>
      </c>
      <c r="Q731" s="38">
        <f t="shared" si="172"/>
        <v>202.72950000000003</v>
      </c>
      <c r="R731" s="38">
        <f t="shared" si="173"/>
        <v>36.491309999999999</v>
      </c>
      <c r="S731" s="38">
        <f t="shared" si="174"/>
        <v>4.0545900000000001</v>
      </c>
      <c r="T731" s="39">
        <f t="shared" si="175"/>
        <v>5281.1034750000017</v>
      </c>
    </row>
    <row r="732" spans="2:20" ht="25.5" x14ac:dyDescent="0.2">
      <c r="B732" s="109">
        <v>660</v>
      </c>
      <c r="C732" s="30" t="s">
        <v>754</v>
      </c>
      <c r="D732" s="70">
        <v>751073.17</v>
      </c>
      <c r="E732" s="69">
        <v>784571.03</v>
      </c>
      <c r="F732" s="80">
        <v>0</v>
      </c>
      <c r="G732" s="34">
        <v>3656</v>
      </c>
      <c r="H732" s="111">
        <v>3523</v>
      </c>
      <c r="I732" s="71">
        <f t="shared" si="165"/>
        <v>4866.7</v>
      </c>
      <c r="J732" s="72">
        <v>0</v>
      </c>
      <c r="K732" s="38">
        <f t="shared" si="166"/>
        <v>486.67</v>
      </c>
      <c r="L732" s="38">
        <f t="shared" si="167"/>
        <v>146.00099999999998</v>
      </c>
      <c r="M732" s="38">
        <f t="shared" si="168"/>
        <v>292.00199999999995</v>
      </c>
      <c r="N732" s="38">
        <f t="shared" si="169"/>
        <v>97.334000000000003</v>
      </c>
      <c r="O732" s="38">
        <f t="shared" si="170"/>
        <v>97.334000000000003</v>
      </c>
      <c r="P732" s="38">
        <f t="shared" si="171"/>
        <v>60.833750000000002</v>
      </c>
      <c r="Q732" s="38">
        <f t="shared" si="172"/>
        <v>243.33500000000001</v>
      </c>
      <c r="R732" s="38">
        <f t="shared" si="173"/>
        <v>43.800299999999993</v>
      </c>
      <c r="S732" s="38">
        <f t="shared" si="174"/>
        <v>4.8666999999999998</v>
      </c>
      <c r="T732" s="39">
        <f t="shared" si="175"/>
        <v>6338.8767499999985</v>
      </c>
    </row>
    <row r="733" spans="2:20" ht="25.5" x14ac:dyDescent="0.2">
      <c r="B733" s="109">
        <v>661</v>
      </c>
      <c r="C733" s="30" t="s">
        <v>755</v>
      </c>
      <c r="D733" s="70">
        <v>1126609.75</v>
      </c>
      <c r="E733" s="69">
        <v>1176856.54</v>
      </c>
      <c r="F733" s="80">
        <v>0</v>
      </c>
      <c r="G733" s="34">
        <v>3657</v>
      </c>
      <c r="H733" s="111">
        <v>3523</v>
      </c>
      <c r="I733" s="71">
        <f t="shared" si="165"/>
        <v>5831.7</v>
      </c>
      <c r="J733" s="72">
        <v>0</v>
      </c>
      <c r="K733" s="38">
        <f t="shared" si="166"/>
        <v>583.16999999999996</v>
      </c>
      <c r="L733" s="38">
        <f t="shared" si="167"/>
        <v>174.95099999999999</v>
      </c>
      <c r="M733" s="38">
        <f t="shared" si="168"/>
        <v>349.90199999999999</v>
      </c>
      <c r="N733" s="38">
        <f t="shared" si="169"/>
        <v>116.634</v>
      </c>
      <c r="O733" s="38">
        <f t="shared" si="170"/>
        <v>116.634</v>
      </c>
      <c r="P733" s="38">
        <f t="shared" si="171"/>
        <v>72.896249999999995</v>
      </c>
      <c r="Q733" s="38">
        <f t="shared" si="172"/>
        <v>291.58499999999998</v>
      </c>
      <c r="R733" s="38">
        <f t="shared" si="173"/>
        <v>52.485299999999995</v>
      </c>
      <c r="S733" s="38">
        <f t="shared" si="174"/>
        <v>5.8316999999999997</v>
      </c>
      <c r="T733" s="39">
        <f t="shared" si="175"/>
        <v>7595.7892499999998</v>
      </c>
    </row>
    <row r="734" spans="2:20" ht="25.5" x14ac:dyDescent="0.2">
      <c r="B734" s="109">
        <v>662</v>
      </c>
      <c r="C734" s="30" t="s">
        <v>756</v>
      </c>
      <c r="D734" s="70">
        <v>1502146.34</v>
      </c>
      <c r="E734" s="69">
        <v>1569142.07</v>
      </c>
      <c r="F734" s="80">
        <v>0</v>
      </c>
      <c r="G734" s="34">
        <v>3658</v>
      </c>
      <c r="H734" s="111">
        <v>3523</v>
      </c>
      <c r="I734" s="71">
        <f t="shared" si="165"/>
        <v>6780.81</v>
      </c>
      <c r="J734" s="72">
        <v>0</v>
      </c>
      <c r="K734" s="38">
        <f t="shared" si="166"/>
        <v>678.08100000000013</v>
      </c>
      <c r="L734" s="38">
        <f t="shared" si="167"/>
        <v>203.42430000000002</v>
      </c>
      <c r="M734" s="38">
        <f t="shared" si="168"/>
        <v>406.84860000000003</v>
      </c>
      <c r="N734" s="38">
        <f t="shared" si="169"/>
        <v>135.61620000000002</v>
      </c>
      <c r="O734" s="38">
        <f t="shared" si="170"/>
        <v>135.61620000000002</v>
      </c>
      <c r="P734" s="38">
        <f t="shared" si="171"/>
        <v>84.760125000000016</v>
      </c>
      <c r="Q734" s="38">
        <f t="shared" si="172"/>
        <v>339.04050000000007</v>
      </c>
      <c r="R734" s="38">
        <f t="shared" si="173"/>
        <v>61.027290000000001</v>
      </c>
      <c r="S734" s="38">
        <f t="shared" si="174"/>
        <v>6.7808100000000007</v>
      </c>
      <c r="T734" s="39">
        <f t="shared" si="175"/>
        <v>8832.0050250000004</v>
      </c>
    </row>
    <row r="735" spans="2:20" ht="25.5" x14ac:dyDescent="0.2">
      <c r="B735" s="109">
        <v>663</v>
      </c>
      <c r="C735" s="30" t="s">
        <v>757</v>
      </c>
      <c r="D735" s="70">
        <v>1502146.34</v>
      </c>
      <c r="E735" s="69">
        <v>1569142.07</v>
      </c>
      <c r="F735" s="80">
        <v>0</v>
      </c>
      <c r="G735" s="34">
        <v>3659</v>
      </c>
      <c r="H735" s="111">
        <v>3523</v>
      </c>
      <c r="I735" s="71">
        <f t="shared" si="165"/>
        <v>7407.33</v>
      </c>
      <c r="J735" s="72">
        <v>0</v>
      </c>
      <c r="K735" s="38">
        <f t="shared" si="166"/>
        <v>740.73300000000006</v>
      </c>
      <c r="L735" s="38">
        <f t="shared" si="167"/>
        <v>222.2199</v>
      </c>
      <c r="M735" s="38">
        <f t="shared" si="168"/>
        <v>444.43979999999999</v>
      </c>
      <c r="N735" s="38">
        <f t="shared" si="169"/>
        <v>148.14660000000001</v>
      </c>
      <c r="O735" s="38">
        <f t="shared" si="170"/>
        <v>148.14660000000001</v>
      </c>
      <c r="P735" s="38">
        <f t="shared" si="171"/>
        <v>92.591625000000008</v>
      </c>
      <c r="Q735" s="38">
        <f t="shared" si="172"/>
        <v>370.36650000000003</v>
      </c>
      <c r="R735" s="38">
        <f t="shared" si="173"/>
        <v>66.665969999999987</v>
      </c>
      <c r="S735" s="38">
        <f t="shared" si="174"/>
        <v>7.40733</v>
      </c>
      <c r="T735" s="39">
        <f t="shared" si="175"/>
        <v>9648.0473249999995</v>
      </c>
    </row>
    <row r="736" spans="2:20" x14ac:dyDescent="0.2">
      <c r="B736" s="211"/>
      <c r="C736" s="211"/>
      <c r="D736" s="211"/>
      <c r="E736" s="211"/>
      <c r="F736" s="211"/>
      <c r="G736" s="211"/>
      <c r="H736" s="211"/>
      <c r="I736" s="211"/>
      <c r="J736" s="211"/>
      <c r="K736" s="211"/>
      <c r="L736" s="211"/>
      <c r="M736" s="211"/>
      <c r="N736" s="211"/>
      <c r="O736" s="211"/>
      <c r="P736" s="211"/>
      <c r="Q736" s="211"/>
      <c r="R736" s="211"/>
      <c r="S736" s="211"/>
      <c r="T736" s="211"/>
    </row>
    <row r="737" spans="1:20" ht="15.75" x14ac:dyDescent="0.2">
      <c r="B737" s="73"/>
      <c r="C737" s="74"/>
      <c r="D737" s="75"/>
      <c r="E737" s="76"/>
      <c r="F737" s="63"/>
      <c r="G737" s="64"/>
      <c r="H737" s="65"/>
      <c r="I737" s="77"/>
      <c r="J737" s="66"/>
    </row>
    <row r="738" spans="1:20" ht="15.75" x14ac:dyDescent="0.2">
      <c r="B738" s="73"/>
      <c r="C738" s="74"/>
      <c r="D738" s="75"/>
      <c r="E738" s="76"/>
      <c r="F738" s="63"/>
      <c r="G738" s="64"/>
      <c r="H738" s="65"/>
      <c r="I738" s="77"/>
      <c r="J738" s="66"/>
    </row>
    <row r="739" spans="1:20" ht="15.75" x14ac:dyDescent="0.2">
      <c r="B739" s="207" t="s">
        <v>671</v>
      </c>
      <c r="C739" s="207"/>
      <c r="D739" s="207"/>
      <c r="E739" s="207"/>
      <c r="F739" s="207"/>
      <c r="G739" s="207"/>
      <c r="H739" s="207"/>
      <c r="I739" s="207"/>
      <c r="J739" s="207"/>
      <c r="K739" s="82"/>
      <c r="L739" s="82"/>
      <c r="M739" s="82"/>
      <c r="N739" s="82"/>
      <c r="O739" s="82"/>
      <c r="P739" s="82"/>
      <c r="Q739" s="82"/>
      <c r="R739" s="82"/>
      <c r="S739" s="82"/>
      <c r="T739" s="82"/>
    </row>
    <row r="740" spans="1:20" ht="15.75" x14ac:dyDescent="0.2"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</row>
    <row r="741" spans="1:20" ht="15.75" x14ac:dyDescent="0.2">
      <c r="B741" s="208" t="s">
        <v>758</v>
      </c>
      <c r="C741" s="208"/>
      <c r="D741" s="208"/>
      <c r="E741" s="208"/>
      <c r="F741" s="208"/>
      <c r="G741" s="208"/>
      <c r="H741" s="208"/>
      <c r="I741" s="208"/>
      <c r="J741" s="208"/>
      <c r="K741" s="208" t="s">
        <v>7</v>
      </c>
      <c r="L741" s="208"/>
      <c r="M741" s="208"/>
      <c r="N741" s="208"/>
      <c r="O741" s="208"/>
      <c r="P741" s="208"/>
      <c r="Q741" s="82"/>
      <c r="R741" s="82"/>
      <c r="S741" s="82"/>
      <c r="T741" s="82"/>
    </row>
    <row r="742" spans="1:20" ht="22.5" x14ac:dyDescent="0.2">
      <c r="B742" s="192" t="s">
        <v>8</v>
      </c>
      <c r="C742" s="198" t="s">
        <v>9</v>
      </c>
      <c r="D742" s="200" t="s">
        <v>255</v>
      </c>
      <c r="E742" s="201" t="s">
        <v>256</v>
      </c>
      <c r="F742" s="202" t="s">
        <v>12</v>
      </c>
      <c r="G742" s="198" t="s">
        <v>13</v>
      </c>
      <c r="H742" s="199" t="s">
        <v>14</v>
      </c>
      <c r="I742" s="69" t="s">
        <v>257</v>
      </c>
      <c r="J742" s="69" t="s">
        <v>258</v>
      </c>
      <c r="K742" s="25" t="s">
        <v>17</v>
      </c>
      <c r="L742" s="25" t="s">
        <v>18</v>
      </c>
      <c r="M742" s="25" t="s">
        <v>19</v>
      </c>
      <c r="N742" s="25" t="s">
        <v>20</v>
      </c>
      <c r="O742" s="25" t="s">
        <v>21</v>
      </c>
      <c r="P742" s="25" t="s">
        <v>22</v>
      </c>
      <c r="Q742" s="25" t="s">
        <v>23</v>
      </c>
      <c r="R742" s="25" t="s">
        <v>24</v>
      </c>
      <c r="S742" s="25" t="s">
        <v>25</v>
      </c>
      <c r="T742" s="191" t="s">
        <v>26</v>
      </c>
    </row>
    <row r="743" spans="1:20" ht="22.5" x14ac:dyDescent="0.2">
      <c r="B743" s="192"/>
      <c r="C743" s="198"/>
      <c r="D743" s="200"/>
      <c r="E743" s="201"/>
      <c r="F743" s="202"/>
      <c r="G743" s="198"/>
      <c r="H743" s="199"/>
      <c r="I743" s="69" t="s">
        <v>27</v>
      </c>
      <c r="J743" s="69" t="s">
        <v>28</v>
      </c>
      <c r="K743" s="28" t="s">
        <v>27</v>
      </c>
      <c r="L743" s="28" t="s">
        <v>27</v>
      </c>
      <c r="M743" s="28" t="s">
        <v>27</v>
      </c>
      <c r="N743" s="28" t="s">
        <v>27</v>
      </c>
      <c r="O743" s="28" t="s">
        <v>27</v>
      </c>
      <c r="P743" s="28" t="s">
        <v>27</v>
      </c>
      <c r="Q743" s="28" t="s">
        <v>27</v>
      </c>
      <c r="R743" s="28" t="s">
        <v>27</v>
      </c>
      <c r="S743" s="28" t="s">
        <v>27</v>
      </c>
      <c r="T743" s="191"/>
    </row>
    <row r="744" spans="1:20" ht="28.5" x14ac:dyDescent="0.2">
      <c r="B744" s="109">
        <v>664</v>
      </c>
      <c r="C744" s="30" t="s">
        <v>759</v>
      </c>
      <c r="D744" s="70" t="s">
        <v>67</v>
      </c>
      <c r="E744" s="69" t="s">
        <v>67</v>
      </c>
      <c r="F744" s="33">
        <v>1723</v>
      </c>
      <c r="G744" s="34">
        <v>2502</v>
      </c>
      <c r="H744" s="110" t="s">
        <v>674</v>
      </c>
      <c r="I744" s="71">
        <v>11.14</v>
      </c>
      <c r="J744" s="72">
        <v>19.78</v>
      </c>
      <c r="K744" s="38">
        <f t="shared" ref="K744:K765" si="176">0.1*I744</f>
        <v>1.1140000000000001</v>
      </c>
      <c r="L744" s="38">
        <f t="shared" ref="L744:L765" si="177">0.03*I744</f>
        <v>0.3342</v>
      </c>
      <c r="M744" s="38">
        <f t="shared" ref="M744:M765" si="178">0.06*I744</f>
        <v>0.66839999999999999</v>
      </c>
      <c r="N744" s="38">
        <f t="shared" ref="N744:N765" si="179">0.02*I744</f>
        <v>0.22280000000000003</v>
      </c>
      <c r="O744" s="38">
        <f t="shared" ref="O744:O765" si="180">0.02*I744</f>
        <v>0.22280000000000003</v>
      </c>
      <c r="P744" s="38">
        <f t="shared" ref="P744:P765" si="181">0.0125*I744</f>
        <v>0.13925000000000001</v>
      </c>
      <c r="Q744" s="38">
        <f t="shared" ref="Q744:Q765" si="182">0.05*I744</f>
        <v>0.55700000000000005</v>
      </c>
      <c r="R744" s="38">
        <f t="shared" ref="R744:R765" si="183">0.009*I744</f>
        <v>0.10026</v>
      </c>
      <c r="S744" s="38">
        <f t="shared" ref="S744:S765" si="184">0.001*I744</f>
        <v>1.1140000000000001E-2</v>
      </c>
      <c r="T744" s="39">
        <f t="shared" ref="T744:T765" si="185">SUM(I744:S744)</f>
        <v>34.289849999999994</v>
      </c>
    </row>
    <row r="745" spans="1:20" ht="28.5" x14ac:dyDescent="0.2">
      <c r="A745" s="56"/>
      <c r="B745" s="109">
        <v>665</v>
      </c>
      <c r="C745" s="30" t="s">
        <v>760</v>
      </c>
      <c r="D745" s="70" t="s">
        <v>67</v>
      </c>
      <c r="E745" s="69" t="s">
        <v>67</v>
      </c>
      <c r="F745" s="33">
        <v>1724</v>
      </c>
      <c r="G745" s="34">
        <v>2503</v>
      </c>
      <c r="H745" s="44">
        <v>2502</v>
      </c>
      <c r="I745" s="71">
        <v>57.53</v>
      </c>
      <c r="J745" s="72">
        <v>0</v>
      </c>
      <c r="K745" s="38">
        <f t="shared" si="176"/>
        <v>5.7530000000000001</v>
      </c>
      <c r="L745" s="38">
        <f t="shared" si="177"/>
        <v>1.7259</v>
      </c>
      <c r="M745" s="38">
        <f t="shared" si="178"/>
        <v>3.4518</v>
      </c>
      <c r="N745" s="38">
        <f t="shared" si="179"/>
        <v>1.1506000000000001</v>
      </c>
      <c r="O745" s="38">
        <f t="shared" si="180"/>
        <v>1.1506000000000001</v>
      </c>
      <c r="P745" s="38">
        <f t="shared" si="181"/>
        <v>0.71912500000000001</v>
      </c>
      <c r="Q745" s="38">
        <f t="shared" si="182"/>
        <v>2.8765000000000001</v>
      </c>
      <c r="R745" s="38">
        <f t="shared" si="183"/>
        <v>0.51776999999999995</v>
      </c>
      <c r="S745" s="38">
        <f t="shared" si="184"/>
        <v>5.7530000000000005E-2</v>
      </c>
      <c r="T745" s="39">
        <f t="shared" si="185"/>
        <v>74.932825000000008</v>
      </c>
    </row>
    <row r="746" spans="1:20" ht="28.5" x14ac:dyDescent="0.2">
      <c r="B746" s="109">
        <v>666</v>
      </c>
      <c r="C746" s="30" t="s">
        <v>761</v>
      </c>
      <c r="D746" s="70" t="s">
        <v>67</v>
      </c>
      <c r="E746" s="69" t="s">
        <v>67</v>
      </c>
      <c r="F746" s="33">
        <v>1725</v>
      </c>
      <c r="G746" s="34">
        <v>2504</v>
      </c>
      <c r="H746" s="44">
        <v>2502</v>
      </c>
      <c r="I746" s="71">
        <v>18.559999999999999</v>
      </c>
      <c r="J746" s="72">
        <v>0</v>
      </c>
      <c r="K746" s="38">
        <f t="shared" si="176"/>
        <v>1.8559999999999999</v>
      </c>
      <c r="L746" s="38">
        <f t="shared" si="177"/>
        <v>0.55679999999999996</v>
      </c>
      <c r="M746" s="38">
        <f t="shared" si="178"/>
        <v>1.1135999999999999</v>
      </c>
      <c r="N746" s="38">
        <f t="shared" si="179"/>
        <v>0.37119999999999997</v>
      </c>
      <c r="O746" s="38">
        <f t="shared" si="180"/>
        <v>0.37119999999999997</v>
      </c>
      <c r="P746" s="38">
        <f t="shared" si="181"/>
        <v>0.23199999999999998</v>
      </c>
      <c r="Q746" s="38">
        <f t="shared" si="182"/>
        <v>0.92799999999999994</v>
      </c>
      <c r="R746" s="38">
        <f t="shared" si="183"/>
        <v>0.16703999999999997</v>
      </c>
      <c r="S746" s="38">
        <f t="shared" si="184"/>
        <v>1.856E-2</v>
      </c>
      <c r="T746" s="39">
        <f t="shared" si="185"/>
        <v>24.174400000000002</v>
      </c>
    </row>
    <row r="747" spans="1:20" ht="25.5" x14ac:dyDescent="0.2">
      <c r="B747" s="109">
        <v>667</v>
      </c>
      <c r="C747" s="30" t="s">
        <v>762</v>
      </c>
      <c r="D747" s="70">
        <v>625.89</v>
      </c>
      <c r="E747" s="69">
        <v>653.79999999999995</v>
      </c>
      <c r="F747" s="33">
        <v>1726</v>
      </c>
      <c r="G747" s="34">
        <v>2505</v>
      </c>
      <c r="H747" s="44">
        <v>2502</v>
      </c>
      <c r="I747" s="71">
        <f t="shared" ref="I747:I765" si="186">I817*0.5</f>
        <v>30.78</v>
      </c>
      <c r="J747" s="72">
        <v>0</v>
      </c>
      <c r="K747" s="38">
        <f t="shared" si="176"/>
        <v>3.0780000000000003</v>
      </c>
      <c r="L747" s="38">
        <f t="shared" si="177"/>
        <v>0.9234</v>
      </c>
      <c r="M747" s="38">
        <f t="shared" si="178"/>
        <v>1.8468</v>
      </c>
      <c r="N747" s="38">
        <f t="shared" si="179"/>
        <v>0.61560000000000004</v>
      </c>
      <c r="O747" s="38">
        <f t="shared" si="180"/>
        <v>0.61560000000000004</v>
      </c>
      <c r="P747" s="38">
        <f t="shared" si="181"/>
        <v>0.38475000000000004</v>
      </c>
      <c r="Q747" s="38">
        <f t="shared" si="182"/>
        <v>1.5390000000000001</v>
      </c>
      <c r="R747" s="38">
        <f t="shared" si="183"/>
        <v>0.27701999999999999</v>
      </c>
      <c r="S747" s="38">
        <f t="shared" si="184"/>
        <v>3.0780000000000002E-2</v>
      </c>
      <c r="T747" s="39">
        <f t="shared" si="185"/>
        <v>40.090950000000007</v>
      </c>
    </row>
    <row r="748" spans="1:20" ht="25.5" x14ac:dyDescent="0.2">
      <c r="B748" s="109">
        <v>668</v>
      </c>
      <c r="C748" s="30" t="s">
        <v>763</v>
      </c>
      <c r="D748" s="70">
        <v>1251.79</v>
      </c>
      <c r="E748" s="69">
        <v>1307.6199999999999</v>
      </c>
      <c r="F748" s="33">
        <v>1727</v>
      </c>
      <c r="G748" s="34">
        <v>2506</v>
      </c>
      <c r="H748" s="44">
        <v>2502</v>
      </c>
      <c r="I748" s="71">
        <f t="shared" si="186"/>
        <v>46.66</v>
      </c>
      <c r="J748" s="72">
        <v>0</v>
      </c>
      <c r="K748" s="38">
        <f t="shared" si="176"/>
        <v>4.6659999999999995</v>
      </c>
      <c r="L748" s="38">
        <f t="shared" si="177"/>
        <v>1.3997999999999999</v>
      </c>
      <c r="M748" s="38">
        <f t="shared" si="178"/>
        <v>2.7995999999999999</v>
      </c>
      <c r="N748" s="38">
        <f t="shared" si="179"/>
        <v>0.93319999999999992</v>
      </c>
      <c r="O748" s="38">
        <f t="shared" si="180"/>
        <v>0.93319999999999992</v>
      </c>
      <c r="P748" s="38">
        <f t="shared" si="181"/>
        <v>0.58324999999999994</v>
      </c>
      <c r="Q748" s="38">
        <f t="shared" si="182"/>
        <v>2.3329999999999997</v>
      </c>
      <c r="R748" s="38">
        <f t="shared" si="183"/>
        <v>0.41993999999999992</v>
      </c>
      <c r="S748" s="38">
        <f t="shared" si="184"/>
        <v>4.666E-2</v>
      </c>
      <c r="T748" s="39">
        <f t="shared" si="185"/>
        <v>60.774649999999987</v>
      </c>
    </row>
    <row r="749" spans="1:20" ht="25.5" x14ac:dyDescent="0.2">
      <c r="B749" s="109">
        <v>669</v>
      </c>
      <c r="C749" s="30" t="s">
        <v>764</v>
      </c>
      <c r="D749" s="70">
        <v>2503.58</v>
      </c>
      <c r="E749" s="69">
        <v>2615.2399999999998</v>
      </c>
      <c r="F749" s="33">
        <v>1728</v>
      </c>
      <c r="G749" s="34">
        <v>2507</v>
      </c>
      <c r="H749" s="44">
        <v>2502</v>
      </c>
      <c r="I749" s="71">
        <f t="shared" si="186"/>
        <v>59.564999999999998</v>
      </c>
      <c r="J749" s="72">
        <v>0</v>
      </c>
      <c r="K749" s="38">
        <f t="shared" si="176"/>
        <v>5.9565000000000001</v>
      </c>
      <c r="L749" s="38">
        <f t="shared" si="177"/>
        <v>1.7869499999999998</v>
      </c>
      <c r="M749" s="38">
        <f t="shared" si="178"/>
        <v>3.5738999999999996</v>
      </c>
      <c r="N749" s="38">
        <f t="shared" si="179"/>
        <v>1.1913</v>
      </c>
      <c r="O749" s="38">
        <f t="shared" si="180"/>
        <v>1.1913</v>
      </c>
      <c r="P749" s="38">
        <f t="shared" si="181"/>
        <v>0.74456250000000002</v>
      </c>
      <c r="Q749" s="38">
        <f t="shared" si="182"/>
        <v>2.9782500000000001</v>
      </c>
      <c r="R749" s="38">
        <f t="shared" si="183"/>
        <v>0.53608499999999992</v>
      </c>
      <c r="S749" s="38">
        <f t="shared" si="184"/>
        <v>5.9565E-2</v>
      </c>
      <c r="T749" s="39">
        <f t="shared" si="185"/>
        <v>77.583412500000009</v>
      </c>
    </row>
    <row r="750" spans="1:20" ht="25.5" x14ac:dyDescent="0.2">
      <c r="B750" s="109">
        <v>670</v>
      </c>
      <c r="C750" s="30" t="s">
        <v>765</v>
      </c>
      <c r="D750" s="70">
        <v>5007.1499999999996</v>
      </c>
      <c r="E750" s="69">
        <v>5230.47</v>
      </c>
      <c r="F750" s="33">
        <v>1729</v>
      </c>
      <c r="G750" s="34">
        <v>2508</v>
      </c>
      <c r="H750" s="44">
        <v>2502</v>
      </c>
      <c r="I750" s="71">
        <f t="shared" si="186"/>
        <v>86.38</v>
      </c>
      <c r="J750" s="72">
        <v>0</v>
      </c>
      <c r="K750" s="38">
        <f t="shared" si="176"/>
        <v>8.6379999999999999</v>
      </c>
      <c r="L750" s="38">
        <f t="shared" si="177"/>
        <v>2.5913999999999997</v>
      </c>
      <c r="M750" s="38">
        <f t="shared" si="178"/>
        <v>5.1827999999999994</v>
      </c>
      <c r="N750" s="38">
        <f t="shared" si="179"/>
        <v>1.7276</v>
      </c>
      <c r="O750" s="38">
        <f t="shared" si="180"/>
        <v>1.7276</v>
      </c>
      <c r="P750" s="38">
        <f t="shared" si="181"/>
        <v>1.07975</v>
      </c>
      <c r="Q750" s="38">
        <f t="shared" si="182"/>
        <v>4.319</v>
      </c>
      <c r="R750" s="38">
        <f t="shared" si="183"/>
        <v>0.77741999999999989</v>
      </c>
      <c r="S750" s="38">
        <f t="shared" si="184"/>
        <v>8.6379999999999998E-2</v>
      </c>
      <c r="T750" s="39">
        <f t="shared" si="185"/>
        <v>112.50995</v>
      </c>
    </row>
    <row r="751" spans="1:20" ht="25.5" x14ac:dyDescent="0.2">
      <c r="B751" s="109">
        <v>671</v>
      </c>
      <c r="C751" s="30" t="s">
        <v>766</v>
      </c>
      <c r="D751" s="70">
        <v>10014.299999999999</v>
      </c>
      <c r="E751" s="69">
        <v>10460.94</v>
      </c>
      <c r="F751" s="33">
        <v>1730</v>
      </c>
      <c r="G751" s="34">
        <v>2509</v>
      </c>
      <c r="H751" s="44">
        <v>2502</v>
      </c>
      <c r="I751" s="71">
        <f t="shared" si="186"/>
        <v>169.77</v>
      </c>
      <c r="J751" s="72">
        <v>0</v>
      </c>
      <c r="K751" s="38">
        <f t="shared" si="176"/>
        <v>16.977</v>
      </c>
      <c r="L751" s="38">
        <f t="shared" si="177"/>
        <v>5.0930999999999997</v>
      </c>
      <c r="M751" s="38">
        <f t="shared" si="178"/>
        <v>10.186199999999999</v>
      </c>
      <c r="N751" s="38">
        <f t="shared" si="179"/>
        <v>3.3954000000000004</v>
      </c>
      <c r="O751" s="38">
        <f t="shared" si="180"/>
        <v>3.3954000000000004</v>
      </c>
      <c r="P751" s="38">
        <f t="shared" si="181"/>
        <v>2.122125</v>
      </c>
      <c r="Q751" s="38">
        <f t="shared" si="182"/>
        <v>8.4885000000000002</v>
      </c>
      <c r="R751" s="38">
        <f t="shared" si="183"/>
        <v>1.52793</v>
      </c>
      <c r="S751" s="38">
        <f t="shared" si="184"/>
        <v>0.16977</v>
      </c>
      <c r="T751" s="39">
        <f t="shared" si="185"/>
        <v>221.12542499999998</v>
      </c>
    </row>
    <row r="752" spans="1:20" ht="25.5" x14ac:dyDescent="0.2">
      <c r="B752" s="109">
        <v>672</v>
      </c>
      <c r="C752" s="30" t="s">
        <v>767</v>
      </c>
      <c r="D752" s="70">
        <v>15021.47</v>
      </c>
      <c r="E752" s="69">
        <v>15691.43</v>
      </c>
      <c r="F752" s="33">
        <v>1731</v>
      </c>
      <c r="G752" s="34">
        <v>2510</v>
      </c>
      <c r="H752" s="44">
        <v>2502</v>
      </c>
      <c r="I752" s="71">
        <f t="shared" si="186"/>
        <v>181.67500000000001</v>
      </c>
      <c r="J752" s="72">
        <v>0</v>
      </c>
      <c r="K752" s="38">
        <f t="shared" si="176"/>
        <v>18.1675</v>
      </c>
      <c r="L752" s="38">
        <f t="shared" si="177"/>
        <v>5.4502500000000005</v>
      </c>
      <c r="M752" s="38">
        <f t="shared" si="178"/>
        <v>10.900500000000001</v>
      </c>
      <c r="N752" s="38">
        <f t="shared" si="179"/>
        <v>3.6335000000000002</v>
      </c>
      <c r="O752" s="38">
        <f t="shared" si="180"/>
        <v>3.6335000000000002</v>
      </c>
      <c r="P752" s="38">
        <f t="shared" si="181"/>
        <v>2.2709375000000001</v>
      </c>
      <c r="Q752" s="38">
        <f t="shared" si="182"/>
        <v>9.0837500000000002</v>
      </c>
      <c r="R752" s="38">
        <f t="shared" si="183"/>
        <v>1.6350750000000001</v>
      </c>
      <c r="S752" s="38">
        <f t="shared" si="184"/>
        <v>0.181675</v>
      </c>
      <c r="T752" s="39">
        <f t="shared" si="185"/>
        <v>236.63168750000003</v>
      </c>
    </row>
    <row r="753" spans="2:20" ht="25.5" x14ac:dyDescent="0.2">
      <c r="B753" s="109">
        <v>673</v>
      </c>
      <c r="C753" s="30" t="s">
        <v>768</v>
      </c>
      <c r="D753" s="70">
        <v>25035.77</v>
      </c>
      <c r="E753" s="69">
        <v>26152.37</v>
      </c>
      <c r="F753" s="33">
        <v>1732</v>
      </c>
      <c r="G753" s="34">
        <v>2511</v>
      </c>
      <c r="H753" s="44">
        <v>2502</v>
      </c>
      <c r="I753" s="71">
        <f t="shared" si="186"/>
        <v>231.32</v>
      </c>
      <c r="J753" s="72">
        <v>0</v>
      </c>
      <c r="K753" s="38">
        <f t="shared" si="176"/>
        <v>23.132000000000001</v>
      </c>
      <c r="L753" s="38">
        <f t="shared" si="177"/>
        <v>6.9395999999999995</v>
      </c>
      <c r="M753" s="38">
        <f t="shared" si="178"/>
        <v>13.879199999999999</v>
      </c>
      <c r="N753" s="38">
        <f t="shared" si="179"/>
        <v>4.6264000000000003</v>
      </c>
      <c r="O753" s="38">
        <f t="shared" si="180"/>
        <v>4.6264000000000003</v>
      </c>
      <c r="P753" s="38">
        <f t="shared" si="181"/>
        <v>2.8915000000000002</v>
      </c>
      <c r="Q753" s="38">
        <f t="shared" si="182"/>
        <v>11.566000000000001</v>
      </c>
      <c r="R753" s="38">
        <f t="shared" si="183"/>
        <v>2.08188</v>
      </c>
      <c r="S753" s="38">
        <f t="shared" si="184"/>
        <v>0.23132</v>
      </c>
      <c r="T753" s="39">
        <f t="shared" si="185"/>
        <v>301.29429999999996</v>
      </c>
    </row>
    <row r="754" spans="2:20" ht="25.5" x14ac:dyDescent="0.2">
      <c r="B754" s="109">
        <v>674</v>
      </c>
      <c r="C754" s="30" t="s">
        <v>769</v>
      </c>
      <c r="D754" s="70">
        <v>37553.65</v>
      </c>
      <c r="E754" s="69">
        <v>39228.54</v>
      </c>
      <c r="F754" s="33">
        <v>1733</v>
      </c>
      <c r="G754" s="34">
        <v>2512</v>
      </c>
      <c r="H754" s="44">
        <v>2502</v>
      </c>
      <c r="I754" s="71">
        <f t="shared" si="186"/>
        <v>292.88</v>
      </c>
      <c r="J754" s="72">
        <v>0</v>
      </c>
      <c r="K754" s="38">
        <f t="shared" si="176"/>
        <v>29.288</v>
      </c>
      <c r="L754" s="38">
        <f t="shared" si="177"/>
        <v>8.7863999999999987</v>
      </c>
      <c r="M754" s="38">
        <f t="shared" si="178"/>
        <v>17.572799999999997</v>
      </c>
      <c r="N754" s="38">
        <f t="shared" si="179"/>
        <v>5.8575999999999997</v>
      </c>
      <c r="O754" s="38">
        <f t="shared" si="180"/>
        <v>5.8575999999999997</v>
      </c>
      <c r="P754" s="38">
        <f t="shared" si="181"/>
        <v>3.661</v>
      </c>
      <c r="Q754" s="38">
        <f t="shared" si="182"/>
        <v>14.644</v>
      </c>
      <c r="R754" s="38">
        <f t="shared" si="183"/>
        <v>2.6359199999999996</v>
      </c>
      <c r="S754" s="38">
        <f t="shared" si="184"/>
        <v>0.29288000000000003</v>
      </c>
      <c r="T754" s="39">
        <f t="shared" si="185"/>
        <v>381.47620000000001</v>
      </c>
    </row>
    <row r="755" spans="2:20" ht="25.5" x14ac:dyDescent="0.2">
      <c r="B755" s="109">
        <v>675</v>
      </c>
      <c r="C755" s="30" t="s">
        <v>770</v>
      </c>
      <c r="D755" s="70">
        <v>50071.55</v>
      </c>
      <c r="E755" s="69">
        <v>52304.74</v>
      </c>
      <c r="F755" s="33">
        <v>1734</v>
      </c>
      <c r="G755" s="34">
        <v>2513</v>
      </c>
      <c r="H755" s="44">
        <v>2502</v>
      </c>
      <c r="I755" s="71">
        <f t="shared" si="186"/>
        <v>388.185</v>
      </c>
      <c r="J755" s="72">
        <v>0</v>
      </c>
      <c r="K755" s="38">
        <f t="shared" si="176"/>
        <v>38.8185</v>
      </c>
      <c r="L755" s="38">
        <f t="shared" si="177"/>
        <v>11.64555</v>
      </c>
      <c r="M755" s="38">
        <f t="shared" si="178"/>
        <v>23.2911</v>
      </c>
      <c r="N755" s="38">
        <f t="shared" si="179"/>
        <v>7.7637</v>
      </c>
      <c r="O755" s="38">
        <f t="shared" si="180"/>
        <v>7.7637</v>
      </c>
      <c r="P755" s="38">
        <f t="shared" si="181"/>
        <v>4.8523125</v>
      </c>
      <c r="Q755" s="38">
        <f t="shared" si="182"/>
        <v>19.40925</v>
      </c>
      <c r="R755" s="38">
        <f t="shared" si="183"/>
        <v>3.4936649999999996</v>
      </c>
      <c r="S755" s="38">
        <f t="shared" si="184"/>
        <v>0.388185</v>
      </c>
      <c r="T755" s="39">
        <f t="shared" si="185"/>
        <v>505.61096249999997</v>
      </c>
    </row>
    <row r="756" spans="2:20" ht="25.5" x14ac:dyDescent="0.2">
      <c r="B756" s="109">
        <v>676</v>
      </c>
      <c r="C756" s="30" t="s">
        <v>771</v>
      </c>
      <c r="D756" s="70">
        <v>62589.43</v>
      </c>
      <c r="E756" s="69">
        <v>65380.92</v>
      </c>
      <c r="F756" s="33">
        <v>1735</v>
      </c>
      <c r="G756" s="34">
        <v>2514</v>
      </c>
      <c r="H756" s="44">
        <v>2502</v>
      </c>
      <c r="I756" s="71">
        <f t="shared" si="186"/>
        <v>461.64499999999998</v>
      </c>
      <c r="J756" s="72">
        <v>0</v>
      </c>
      <c r="K756" s="38">
        <f t="shared" si="176"/>
        <v>46.164500000000004</v>
      </c>
      <c r="L756" s="38">
        <f t="shared" si="177"/>
        <v>13.849349999999999</v>
      </c>
      <c r="M756" s="38">
        <f t="shared" si="178"/>
        <v>27.698699999999999</v>
      </c>
      <c r="N756" s="38">
        <f t="shared" si="179"/>
        <v>9.232899999999999</v>
      </c>
      <c r="O756" s="38">
        <f t="shared" si="180"/>
        <v>9.232899999999999</v>
      </c>
      <c r="P756" s="38">
        <f t="shared" si="181"/>
        <v>5.7705625000000005</v>
      </c>
      <c r="Q756" s="38">
        <f t="shared" si="182"/>
        <v>23.082250000000002</v>
      </c>
      <c r="R756" s="38">
        <f t="shared" si="183"/>
        <v>4.1548049999999996</v>
      </c>
      <c r="S756" s="38">
        <f t="shared" si="184"/>
        <v>0.46164499999999997</v>
      </c>
      <c r="T756" s="39">
        <f t="shared" si="185"/>
        <v>601.2926124999999</v>
      </c>
    </row>
    <row r="757" spans="2:20" ht="25.5" x14ac:dyDescent="0.2">
      <c r="B757" s="109">
        <v>677</v>
      </c>
      <c r="C757" s="30" t="s">
        <v>772</v>
      </c>
      <c r="D757" s="70">
        <v>100143.09</v>
      </c>
      <c r="E757" s="69">
        <v>104609.47</v>
      </c>
      <c r="F757" s="33">
        <v>1736</v>
      </c>
      <c r="G757" s="34">
        <v>2515</v>
      </c>
      <c r="H757" s="44">
        <v>2502</v>
      </c>
      <c r="I757" s="71">
        <f t="shared" si="186"/>
        <v>647.29999999999995</v>
      </c>
      <c r="J757" s="72">
        <v>0</v>
      </c>
      <c r="K757" s="38">
        <f t="shared" si="176"/>
        <v>64.73</v>
      </c>
      <c r="L757" s="38">
        <f t="shared" si="177"/>
        <v>19.418999999999997</v>
      </c>
      <c r="M757" s="38">
        <f t="shared" si="178"/>
        <v>38.837999999999994</v>
      </c>
      <c r="N757" s="38">
        <f t="shared" si="179"/>
        <v>12.946</v>
      </c>
      <c r="O757" s="38">
        <f t="shared" si="180"/>
        <v>12.946</v>
      </c>
      <c r="P757" s="38">
        <f t="shared" si="181"/>
        <v>8.0912500000000005</v>
      </c>
      <c r="Q757" s="38">
        <f t="shared" si="182"/>
        <v>32.365000000000002</v>
      </c>
      <c r="R757" s="38">
        <f t="shared" si="183"/>
        <v>5.8256999999999994</v>
      </c>
      <c r="S757" s="38">
        <f t="shared" si="184"/>
        <v>0.64729999999999999</v>
      </c>
      <c r="T757" s="39">
        <f t="shared" si="185"/>
        <v>843.10824999999988</v>
      </c>
    </row>
    <row r="758" spans="2:20" ht="25.5" x14ac:dyDescent="0.2">
      <c r="B758" s="109">
        <v>678</v>
      </c>
      <c r="C758" s="30" t="s">
        <v>773</v>
      </c>
      <c r="D758" s="70">
        <v>150214.64000000001</v>
      </c>
      <c r="E758" s="69">
        <v>156914.21</v>
      </c>
      <c r="F758" s="33">
        <v>1737</v>
      </c>
      <c r="G758" s="34">
        <v>2516</v>
      </c>
      <c r="H758" s="44">
        <v>2502</v>
      </c>
      <c r="I758" s="71">
        <f t="shared" si="186"/>
        <v>972.94</v>
      </c>
      <c r="J758" s="72">
        <v>0</v>
      </c>
      <c r="K758" s="38">
        <f t="shared" si="176"/>
        <v>97.294000000000011</v>
      </c>
      <c r="L758" s="38">
        <f t="shared" si="177"/>
        <v>29.188200000000002</v>
      </c>
      <c r="M758" s="38">
        <f t="shared" si="178"/>
        <v>58.376400000000004</v>
      </c>
      <c r="N758" s="38">
        <f t="shared" si="179"/>
        <v>19.4588</v>
      </c>
      <c r="O758" s="38">
        <f t="shared" si="180"/>
        <v>19.4588</v>
      </c>
      <c r="P758" s="38">
        <f t="shared" si="181"/>
        <v>12.161750000000001</v>
      </c>
      <c r="Q758" s="38">
        <f t="shared" si="182"/>
        <v>48.647000000000006</v>
      </c>
      <c r="R758" s="38">
        <f t="shared" si="183"/>
        <v>8.7564600000000006</v>
      </c>
      <c r="S758" s="38">
        <f t="shared" si="184"/>
        <v>0.97294000000000003</v>
      </c>
      <c r="T758" s="39">
        <f t="shared" si="185"/>
        <v>1267.2543500000006</v>
      </c>
    </row>
    <row r="759" spans="2:20" ht="25.5" x14ac:dyDescent="0.2">
      <c r="B759" s="109">
        <v>679</v>
      </c>
      <c r="C759" s="30" t="s">
        <v>774</v>
      </c>
      <c r="D759" s="70">
        <v>250357.73</v>
      </c>
      <c r="E759" s="69">
        <v>261523.68</v>
      </c>
      <c r="F759" s="33">
        <v>1738</v>
      </c>
      <c r="G759" s="34">
        <v>2517</v>
      </c>
      <c r="H759" s="44">
        <v>2502</v>
      </c>
      <c r="I759" s="71">
        <f t="shared" si="186"/>
        <v>1310.49</v>
      </c>
      <c r="J759" s="72">
        <v>0</v>
      </c>
      <c r="K759" s="38">
        <f t="shared" si="176"/>
        <v>131.04900000000001</v>
      </c>
      <c r="L759" s="38">
        <f t="shared" si="177"/>
        <v>39.314700000000002</v>
      </c>
      <c r="M759" s="38">
        <f t="shared" si="178"/>
        <v>78.629400000000004</v>
      </c>
      <c r="N759" s="38">
        <f t="shared" si="179"/>
        <v>26.209800000000001</v>
      </c>
      <c r="O759" s="38">
        <f t="shared" si="180"/>
        <v>26.209800000000001</v>
      </c>
      <c r="P759" s="38">
        <f t="shared" si="181"/>
        <v>16.381125000000001</v>
      </c>
      <c r="Q759" s="38">
        <f t="shared" si="182"/>
        <v>65.524500000000003</v>
      </c>
      <c r="R759" s="38">
        <f t="shared" si="183"/>
        <v>11.794409999999999</v>
      </c>
      <c r="S759" s="38">
        <f t="shared" si="184"/>
        <v>1.3104899999999999</v>
      </c>
      <c r="T759" s="39">
        <f t="shared" si="185"/>
        <v>1706.9132250000002</v>
      </c>
    </row>
    <row r="760" spans="2:20" ht="25.5" x14ac:dyDescent="0.2">
      <c r="B760" s="109">
        <v>680</v>
      </c>
      <c r="C760" s="30" t="s">
        <v>775</v>
      </c>
      <c r="D760" s="70">
        <v>375536.58</v>
      </c>
      <c r="E760" s="69">
        <v>392285.51</v>
      </c>
      <c r="F760" s="33">
        <v>1739</v>
      </c>
      <c r="G760" s="34">
        <v>2518</v>
      </c>
      <c r="H760" s="44">
        <v>2502</v>
      </c>
      <c r="I760" s="71">
        <f t="shared" si="186"/>
        <v>1720.52</v>
      </c>
      <c r="J760" s="72">
        <v>0</v>
      </c>
      <c r="K760" s="38">
        <f t="shared" si="176"/>
        <v>172.05200000000002</v>
      </c>
      <c r="L760" s="38">
        <f t="shared" si="177"/>
        <v>51.615600000000001</v>
      </c>
      <c r="M760" s="38">
        <f t="shared" si="178"/>
        <v>103.2312</v>
      </c>
      <c r="N760" s="38">
        <f t="shared" si="179"/>
        <v>34.410400000000003</v>
      </c>
      <c r="O760" s="38">
        <f t="shared" si="180"/>
        <v>34.410400000000003</v>
      </c>
      <c r="P760" s="38">
        <f t="shared" si="181"/>
        <v>21.506500000000003</v>
      </c>
      <c r="Q760" s="38">
        <f t="shared" si="182"/>
        <v>86.02600000000001</v>
      </c>
      <c r="R760" s="38">
        <f t="shared" si="183"/>
        <v>15.484679999999999</v>
      </c>
      <c r="S760" s="38">
        <f t="shared" si="184"/>
        <v>1.72052</v>
      </c>
      <c r="T760" s="39">
        <f t="shared" si="185"/>
        <v>2240.9773</v>
      </c>
    </row>
    <row r="761" spans="2:20" ht="25.5" x14ac:dyDescent="0.2">
      <c r="B761" s="109">
        <v>681</v>
      </c>
      <c r="C761" s="30" t="s">
        <v>776</v>
      </c>
      <c r="D761" s="70">
        <v>500715.44</v>
      </c>
      <c r="E761" s="69">
        <v>523047.35</v>
      </c>
      <c r="F761" s="33">
        <v>1740</v>
      </c>
      <c r="G761" s="34">
        <v>2519</v>
      </c>
      <c r="H761" s="44">
        <v>2502</v>
      </c>
      <c r="I761" s="71">
        <f t="shared" si="186"/>
        <v>2027.2950000000001</v>
      </c>
      <c r="J761" s="72">
        <v>0</v>
      </c>
      <c r="K761" s="38">
        <f t="shared" si="176"/>
        <v>202.72950000000003</v>
      </c>
      <c r="L761" s="38">
        <f t="shared" si="177"/>
        <v>60.818849999999998</v>
      </c>
      <c r="M761" s="38">
        <f t="shared" si="178"/>
        <v>121.6377</v>
      </c>
      <c r="N761" s="38">
        <f t="shared" si="179"/>
        <v>40.545900000000003</v>
      </c>
      <c r="O761" s="38">
        <f t="shared" si="180"/>
        <v>40.545900000000003</v>
      </c>
      <c r="P761" s="38">
        <f t="shared" si="181"/>
        <v>25.341187500000004</v>
      </c>
      <c r="Q761" s="38">
        <f t="shared" si="182"/>
        <v>101.36475000000002</v>
      </c>
      <c r="R761" s="38">
        <f t="shared" si="183"/>
        <v>18.245654999999999</v>
      </c>
      <c r="S761" s="38">
        <f t="shared" si="184"/>
        <v>2.0272950000000001</v>
      </c>
      <c r="T761" s="39">
        <f t="shared" si="185"/>
        <v>2640.5517375000009</v>
      </c>
    </row>
    <row r="762" spans="2:20" ht="38.25" x14ac:dyDescent="0.2">
      <c r="B762" s="109">
        <v>682</v>
      </c>
      <c r="C762" s="30" t="s">
        <v>777</v>
      </c>
      <c r="D762" s="70">
        <v>751073.17</v>
      </c>
      <c r="E762" s="69">
        <v>784571.03</v>
      </c>
      <c r="F762" s="33">
        <v>1741</v>
      </c>
      <c r="G762" s="34">
        <v>2520</v>
      </c>
      <c r="H762" s="44">
        <v>2502</v>
      </c>
      <c r="I762" s="71">
        <f t="shared" si="186"/>
        <v>2433.35</v>
      </c>
      <c r="J762" s="72">
        <v>0</v>
      </c>
      <c r="K762" s="38">
        <f t="shared" si="176"/>
        <v>243.33500000000001</v>
      </c>
      <c r="L762" s="38">
        <f t="shared" si="177"/>
        <v>73.000499999999988</v>
      </c>
      <c r="M762" s="38">
        <f t="shared" si="178"/>
        <v>146.00099999999998</v>
      </c>
      <c r="N762" s="38">
        <f t="shared" si="179"/>
        <v>48.667000000000002</v>
      </c>
      <c r="O762" s="38">
        <f t="shared" si="180"/>
        <v>48.667000000000002</v>
      </c>
      <c r="P762" s="38">
        <f t="shared" si="181"/>
        <v>30.416875000000001</v>
      </c>
      <c r="Q762" s="38">
        <f t="shared" si="182"/>
        <v>121.6675</v>
      </c>
      <c r="R762" s="38">
        <f t="shared" si="183"/>
        <v>21.900149999999996</v>
      </c>
      <c r="S762" s="38">
        <f t="shared" si="184"/>
        <v>2.4333499999999999</v>
      </c>
      <c r="T762" s="39">
        <f t="shared" si="185"/>
        <v>3169.4383749999993</v>
      </c>
    </row>
    <row r="763" spans="2:20" ht="38.25" x14ac:dyDescent="0.2">
      <c r="B763" s="109">
        <v>683</v>
      </c>
      <c r="C763" s="30" t="s">
        <v>778</v>
      </c>
      <c r="D763" s="70">
        <v>1126609.75</v>
      </c>
      <c r="E763" s="69">
        <v>1176856.54</v>
      </c>
      <c r="F763" s="33">
        <v>1742</v>
      </c>
      <c r="G763" s="34">
        <v>2521</v>
      </c>
      <c r="H763" s="44">
        <v>2502</v>
      </c>
      <c r="I763" s="71">
        <f t="shared" si="186"/>
        <v>2915.85</v>
      </c>
      <c r="J763" s="72">
        <v>0</v>
      </c>
      <c r="K763" s="38">
        <f t="shared" si="176"/>
        <v>291.58499999999998</v>
      </c>
      <c r="L763" s="38">
        <f t="shared" si="177"/>
        <v>87.475499999999997</v>
      </c>
      <c r="M763" s="38">
        <f t="shared" si="178"/>
        <v>174.95099999999999</v>
      </c>
      <c r="N763" s="38">
        <f t="shared" si="179"/>
        <v>58.317</v>
      </c>
      <c r="O763" s="38">
        <f t="shared" si="180"/>
        <v>58.317</v>
      </c>
      <c r="P763" s="38">
        <f t="shared" si="181"/>
        <v>36.448124999999997</v>
      </c>
      <c r="Q763" s="38">
        <f t="shared" si="182"/>
        <v>145.79249999999999</v>
      </c>
      <c r="R763" s="38">
        <f t="shared" si="183"/>
        <v>26.242649999999998</v>
      </c>
      <c r="S763" s="38">
        <f t="shared" si="184"/>
        <v>2.9158499999999998</v>
      </c>
      <c r="T763" s="39">
        <f t="shared" si="185"/>
        <v>3797.8946249999999</v>
      </c>
    </row>
    <row r="764" spans="2:20" ht="38.25" x14ac:dyDescent="0.2">
      <c r="B764" s="109">
        <v>684</v>
      </c>
      <c r="C764" s="30" t="s">
        <v>779</v>
      </c>
      <c r="D764" s="70">
        <v>1502146.34</v>
      </c>
      <c r="E764" s="69">
        <v>1569142.07</v>
      </c>
      <c r="F764" s="33">
        <v>1743</v>
      </c>
      <c r="G764" s="34">
        <v>2522</v>
      </c>
      <c r="H764" s="44">
        <v>2502</v>
      </c>
      <c r="I764" s="71">
        <f t="shared" si="186"/>
        <v>3390.4050000000002</v>
      </c>
      <c r="J764" s="72">
        <v>0</v>
      </c>
      <c r="K764" s="38">
        <f t="shared" si="176"/>
        <v>339.04050000000007</v>
      </c>
      <c r="L764" s="38">
        <f t="shared" si="177"/>
        <v>101.71215000000001</v>
      </c>
      <c r="M764" s="38">
        <f t="shared" si="178"/>
        <v>203.42430000000002</v>
      </c>
      <c r="N764" s="38">
        <f t="shared" si="179"/>
        <v>67.80810000000001</v>
      </c>
      <c r="O764" s="38">
        <f t="shared" si="180"/>
        <v>67.80810000000001</v>
      </c>
      <c r="P764" s="38">
        <f t="shared" si="181"/>
        <v>42.380062500000008</v>
      </c>
      <c r="Q764" s="38">
        <f t="shared" si="182"/>
        <v>169.52025000000003</v>
      </c>
      <c r="R764" s="38">
        <f t="shared" si="183"/>
        <v>30.513645</v>
      </c>
      <c r="S764" s="38">
        <f t="shared" si="184"/>
        <v>3.3904050000000003</v>
      </c>
      <c r="T764" s="39">
        <f t="shared" si="185"/>
        <v>4416.0025125000002</v>
      </c>
    </row>
    <row r="765" spans="2:20" ht="38.25" x14ac:dyDescent="0.2">
      <c r="B765" s="109">
        <v>685</v>
      </c>
      <c r="C765" s="30" t="s">
        <v>780</v>
      </c>
      <c r="D765" s="70">
        <v>1502146.34</v>
      </c>
      <c r="E765" s="69">
        <v>1569142.07</v>
      </c>
      <c r="F765" s="33">
        <v>1744</v>
      </c>
      <c r="G765" s="34">
        <v>2523</v>
      </c>
      <c r="H765" s="44">
        <v>2502</v>
      </c>
      <c r="I765" s="71">
        <f t="shared" si="186"/>
        <v>3703.665</v>
      </c>
      <c r="J765" s="72">
        <v>0</v>
      </c>
      <c r="K765" s="38">
        <f t="shared" si="176"/>
        <v>370.36650000000003</v>
      </c>
      <c r="L765" s="38">
        <f t="shared" si="177"/>
        <v>111.10995</v>
      </c>
      <c r="M765" s="38">
        <f t="shared" si="178"/>
        <v>222.2199</v>
      </c>
      <c r="N765" s="38">
        <f t="shared" si="179"/>
        <v>74.073300000000003</v>
      </c>
      <c r="O765" s="38">
        <f t="shared" si="180"/>
        <v>74.073300000000003</v>
      </c>
      <c r="P765" s="38">
        <f t="shared" si="181"/>
        <v>46.295812500000004</v>
      </c>
      <c r="Q765" s="38">
        <f t="shared" si="182"/>
        <v>185.18325000000002</v>
      </c>
      <c r="R765" s="38">
        <f t="shared" si="183"/>
        <v>33.332984999999994</v>
      </c>
      <c r="S765" s="38">
        <f t="shared" si="184"/>
        <v>3.703665</v>
      </c>
      <c r="T765" s="39">
        <f t="shared" si="185"/>
        <v>4824.0236624999998</v>
      </c>
    </row>
    <row r="766" spans="2:20" x14ac:dyDescent="0.2">
      <c r="B766" s="208" t="s">
        <v>781</v>
      </c>
      <c r="C766" s="208"/>
      <c r="D766" s="208"/>
      <c r="E766" s="208"/>
      <c r="F766" s="208"/>
      <c r="G766" s="208"/>
      <c r="H766" s="208"/>
      <c r="I766" s="208"/>
      <c r="J766" s="208"/>
      <c r="K766" s="208"/>
      <c r="L766" s="208"/>
      <c r="M766" s="208"/>
      <c r="N766" s="208"/>
      <c r="O766" s="208"/>
      <c r="P766" s="208"/>
      <c r="Q766" s="208"/>
      <c r="R766" s="208"/>
      <c r="S766" s="208"/>
      <c r="T766" s="208"/>
    </row>
    <row r="767" spans="2:20" ht="25.5" x14ac:dyDescent="0.2">
      <c r="B767" s="109">
        <v>686</v>
      </c>
      <c r="C767" s="30" t="s">
        <v>782</v>
      </c>
      <c r="D767" s="70">
        <v>625.89</v>
      </c>
      <c r="E767" s="69">
        <v>653.79999999999995</v>
      </c>
      <c r="F767" s="33">
        <v>1745</v>
      </c>
      <c r="G767" s="34">
        <v>2524</v>
      </c>
      <c r="H767" s="44">
        <v>2502</v>
      </c>
      <c r="I767" s="71">
        <f t="shared" ref="I767:I785" si="187">I817*0.5</f>
        <v>30.78</v>
      </c>
      <c r="J767" s="72">
        <v>0</v>
      </c>
      <c r="K767" s="38">
        <f t="shared" ref="K767:K785" si="188">0.1*I767</f>
        <v>3.0780000000000003</v>
      </c>
      <c r="L767" s="38">
        <f t="shared" ref="L767:L785" si="189">0.03*I767</f>
        <v>0.9234</v>
      </c>
      <c r="M767" s="38">
        <f t="shared" ref="M767:M785" si="190">0.06*I767</f>
        <v>1.8468</v>
      </c>
      <c r="N767" s="38">
        <f t="shared" ref="N767:N785" si="191">0.02*I767</f>
        <v>0.61560000000000004</v>
      </c>
      <c r="O767" s="38">
        <f t="shared" ref="O767:O785" si="192">0.02*I767</f>
        <v>0.61560000000000004</v>
      </c>
      <c r="P767" s="38">
        <f t="shared" ref="P767:P785" si="193">0.0125*I767</f>
        <v>0.38475000000000004</v>
      </c>
      <c r="Q767" s="38">
        <f t="shared" ref="Q767:Q785" si="194">0.05*I767</f>
        <v>1.5390000000000001</v>
      </c>
      <c r="R767" s="38">
        <f t="shared" ref="R767:R785" si="195">0.009*I767</f>
        <v>0.27701999999999999</v>
      </c>
      <c r="S767" s="38">
        <f t="shared" ref="S767:S785" si="196">0.001*I767</f>
        <v>3.0780000000000002E-2</v>
      </c>
      <c r="T767" s="39">
        <f t="shared" ref="T767:T785" si="197">SUM(I767:S767)</f>
        <v>40.090950000000007</v>
      </c>
    </row>
    <row r="768" spans="2:20" ht="25.5" x14ac:dyDescent="0.2">
      <c r="B768" s="109">
        <v>687</v>
      </c>
      <c r="C768" s="30" t="s">
        <v>783</v>
      </c>
      <c r="D768" s="70">
        <v>1251.79</v>
      </c>
      <c r="E768" s="69">
        <v>1307.6199999999999</v>
      </c>
      <c r="F768" s="33">
        <v>1746</v>
      </c>
      <c r="G768" s="34">
        <v>2525</v>
      </c>
      <c r="H768" s="44">
        <v>2502</v>
      </c>
      <c r="I768" s="71">
        <f t="shared" si="187"/>
        <v>46.66</v>
      </c>
      <c r="J768" s="72">
        <v>0</v>
      </c>
      <c r="K768" s="38">
        <f t="shared" si="188"/>
        <v>4.6659999999999995</v>
      </c>
      <c r="L768" s="38">
        <f t="shared" si="189"/>
        <v>1.3997999999999999</v>
      </c>
      <c r="M768" s="38">
        <f t="shared" si="190"/>
        <v>2.7995999999999999</v>
      </c>
      <c r="N768" s="38">
        <f t="shared" si="191"/>
        <v>0.93319999999999992</v>
      </c>
      <c r="O768" s="38">
        <f t="shared" si="192"/>
        <v>0.93319999999999992</v>
      </c>
      <c r="P768" s="38">
        <f t="shared" si="193"/>
        <v>0.58324999999999994</v>
      </c>
      <c r="Q768" s="38">
        <f t="shared" si="194"/>
        <v>2.3329999999999997</v>
      </c>
      <c r="R768" s="38">
        <f t="shared" si="195"/>
        <v>0.41993999999999992</v>
      </c>
      <c r="S768" s="38">
        <f t="shared" si="196"/>
        <v>4.666E-2</v>
      </c>
      <c r="T768" s="39">
        <f t="shared" si="197"/>
        <v>60.774649999999987</v>
      </c>
    </row>
    <row r="769" spans="2:20" ht="25.5" x14ac:dyDescent="0.2">
      <c r="B769" s="109">
        <v>688</v>
      </c>
      <c r="C769" s="30" t="s">
        <v>784</v>
      </c>
      <c r="D769" s="70">
        <v>2503.58</v>
      </c>
      <c r="E769" s="69">
        <v>2615.2399999999998</v>
      </c>
      <c r="F769" s="33">
        <v>1747</v>
      </c>
      <c r="G769" s="34">
        <v>2526</v>
      </c>
      <c r="H769" s="44">
        <v>2502</v>
      </c>
      <c r="I769" s="71">
        <f t="shared" si="187"/>
        <v>59.564999999999998</v>
      </c>
      <c r="J769" s="72">
        <v>0</v>
      </c>
      <c r="K769" s="38">
        <f t="shared" si="188"/>
        <v>5.9565000000000001</v>
      </c>
      <c r="L769" s="38">
        <f t="shared" si="189"/>
        <v>1.7869499999999998</v>
      </c>
      <c r="M769" s="38">
        <f t="shared" si="190"/>
        <v>3.5738999999999996</v>
      </c>
      <c r="N769" s="38">
        <f t="shared" si="191"/>
        <v>1.1913</v>
      </c>
      <c r="O769" s="38">
        <f t="shared" si="192"/>
        <v>1.1913</v>
      </c>
      <c r="P769" s="38">
        <f t="shared" si="193"/>
        <v>0.74456250000000002</v>
      </c>
      <c r="Q769" s="38">
        <f t="shared" si="194"/>
        <v>2.9782500000000001</v>
      </c>
      <c r="R769" s="38">
        <f t="shared" si="195"/>
        <v>0.53608499999999992</v>
      </c>
      <c r="S769" s="38">
        <f t="shared" si="196"/>
        <v>5.9565E-2</v>
      </c>
      <c r="T769" s="39">
        <f t="shared" si="197"/>
        <v>77.583412500000009</v>
      </c>
    </row>
    <row r="770" spans="2:20" ht="25.5" x14ac:dyDescent="0.2">
      <c r="B770" s="109">
        <v>689</v>
      </c>
      <c r="C770" s="30" t="s">
        <v>785</v>
      </c>
      <c r="D770" s="70">
        <v>5007.1499999999996</v>
      </c>
      <c r="E770" s="69">
        <v>5230.47</v>
      </c>
      <c r="F770" s="33">
        <v>1748</v>
      </c>
      <c r="G770" s="34">
        <v>2527</v>
      </c>
      <c r="H770" s="44">
        <v>2502</v>
      </c>
      <c r="I770" s="71">
        <f t="shared" si="187"/>
        <v>86.38</v>
      </c>
      <c r="J770" s="72">
        <v>0</v>
      </c>
      <c r="K770" s="38">
        <f t="shared" si="188"/>
        <v>8.6379999999999999</v>
      </c>
      <c r="L770" s="38">
        <f t="shared" si="189"/>
        <v>2.5913999999999997</v>
      </c>
      <c r="M770" s="38">
        <f t="shared" si="190"/>
        <v>5.1827999999999994</v>
      </c>
      <c r="N770" s="38">
        <f t="shared" si="191"/>
        <v>1.7276</v>
      </c>
      <c r="O770" s="38">
        <f t="shared" si="192"/>
        <v>1.7276</v>
      </c>
      <c r="P770" s="38">
        <f t="shared" si="193"/>
        <v>1.07975</v>
      </c>
      <c r="Q770" s="38">
        <f t="shared" si="194"/>
        <v>4.319</v>
      </c>
      <c r="R770" s="38">
        <f t="shared" si="195"/>
        <v>0.77741999999999989</v>
      </c>
      <c r="S770" s="38">
        <f t="shared" si="196"/>
        <v>8.6379999999999998E-2</v>
      </c>
      <c r="T770" s="39">
        <f t="shared" si="197"/>
        <v>112.50995</v>
      </c>
    </row>
    <row r="771" spans="2:20" ht="25.5" x14ac:dyDescent="0.2">
      <c r="B771" s="109">
        <v>690</v>
      </c>
      <c r="C771" s="30" t="s">
        <v>786</v>
      </c>
      <c r="D771" s="70">
        <v>10014.299999999999</v>
      </c>
      <c r="E771" s="69">
        <v>10460.94</v>
      </c>
      <c r="F771" s="33">
        <v>1749</v>
      </c>
      <c r="G771" s="34">
        <v>2528</v>
      </c>
      <c r="H771" s="44">
        <v>2502</v>
      </c>
      <c r="I771" s="71">
        <f t="shared" si="187"/>
        <v>169.77</v>
      </c>
      <c r="J771" s="72">
        <v>0</v>
      </c>
      <c r="K771" s="38">
        <f t="shared" si="188"/>
        <v>16.977</v>
      </c>
      <c r="L771" s="38">
        <f t="shared" si="189"/>
        <v>5.0930999999999997</v>
      </c>
      <c r="M771" s="38">
        <f t="shared" si="190"/>
        <v>10.186199999999999</v>
      </c>
      <c r="N771" s="38">
        <f t="shared" si="191"/>
        <v>3.3954000000000004</v>
      </c>
      <c r="O771" s="38">
        <f t="shared" si="192"/>
        <v>3.3954000000000004</v>
      </c>
      <c r="P771" s="38">
        <f t="shared" si="193"/>
        <v>2.122125</v>
      </c>
      <c r="Q771" s="38">
        <f t="shared" si="194"/>
        <v>8.4885000000000002</v>
      </c>
      <c r="R771" s="38">
        <f t="shared" si="195"/>
        <v>1.52793</v>
      </c>
      <c r="S771" s="38">
        <f t="shared" si="196"/>
        <v>0.16977</v>
      </c>
      <c r="T771" s="39">
        <f t="shared" si="197"/>
        <v>221.12542499999998</v>
      </c>
    </row>
    <row r="772" spans="2:20" ht="25.5" x14ac:dyDescent="0.2">
      <c r="B772" s="109">
        <v>691</v>
      </c>
      <c r="C772" s="30" t="s">
        <v>787</v>
      </c>
      <c r="D772" s="70">
        <v>15021.47</v>
      </c>
      <c r="E772" s="69">
        <v>15691.43</v>
      </c>
      <c r="F772" s="33">
        <v>1750</v>
      </c>
      <c r="G772" s="34">
        <v>2529</v>
      </c>
      <c r="H772" s="44">
        <v>2502</v>
      </c>
      <c r="I772" s="71">
        <f t="shared" si="187"/>
        <v>181.67500000000001</v>
      </c>
      <c r="J772" s="72">
        <v>0</v>
      </c>
      <c r="K772" s="38">
        <f t="shared" si="188"/>
        <v>18.1675</v>
      </c>
      <c r="L772" s="38">
        <f t="shared" si="189"/>
        <v>5.4502500000000005</v>
      </c>
      <c r="M772" s="38">
        <f t="shared" si="190"/>
        <v>10.900500000000001</v>
      </c>
      <c r="N772" s="38">
        <f t="shared" si="191"/>
        <v>3.6335000000000002</v>
      </c>
      <c r="O772" s="38">
        <f t="shared" si="192"/>
        <v>3.6335000000000002</v>
      </c>
      <c r="P772" s="38">
        <f t="shared" si="193"/>
        <v>2.2709375000000001</v>
      </c>
      <c r="Q772" s="38">
        <f t="shared" si="194"/>
        <v>9.0837500000000002</v>
      </c>
      <c r="R772" s="38">
        <f t="shared" si="195"/>
        <v>1.6350750000000001</v>
      </c>
      <c r="S772" s="38">
        <f t="shared" si="196"/>
        <v>0.181675</v>
      </c>
      <c r="T772" s="39">
        <f t="shared" si="197"/>
        <v>236.63168750000003</v>
      </c>
    </row>
    <row r="773" spans="2:20" ht="25.5" x14ac:dyDescent="0.2">
      <c r="B773" s="109">
        <v>692</v>
      </c>
      <c r="C773" s="30" t="s">
        <v>788</v>
      </c>
      <c r="D773" s="70">
        <v>25035.77</v>
      </c>
      <c r="E773" s="69">
        <v>26152.37</v>
      </c>
      <c r="F773" s="33">
        <v>1751</v>
      </c>
      <c r="G773" s="34">
        <v>2530</v>
      </c>
      <c r="H773" s="44">
        <v>2502</v>
      </c>
      <c r="I773" s="71">
        <f t="shared" si="187"/>
        <v>231.32</v>
      </c>
      <c r="J773" s="72">
        <v>0</v>
      </c>
      <c r="K773" s="38">
        <f t="shared" si="188"/>
        <v>23.132000000000001</v>
      </c>
      <c r="L773" s="38">
        <f t="shared" si="189"/>
        <v>6.9395999999999995</v>
      </c>
      <c r="M773" s="38">
        <f t="shared" si="190"/>
        <v>13.879199999999999</v>
      </c>
      <c r="N773" s="38">
        <f t="shared" si="191"/>
        <v>4.6264000000000003</v>
      </c>
      <c r="O773" s="38">
        <f t="shared" si="192"/>
        <v>4.6264000000000003</v>
      </c>
      <c r="P773" s="38">
        <f t="shared" si="193"/>
        <v>2.8915000000000002</v>
      </c>
      <c r="Q773" s="38">
        <f t="shared" si="194"/>
        <v>11.566000000000001</v>
      </c>
      <c r="R773" s="38">
        <f t="shared" si="195"/>
        <v>2.08188</v>
      </c>
      <c r="S773" s="38">
        <f t="shared" si="196"/>
        <v>0.23132</v>
      </c>
      <c r="T773" s="39">
        <f t="shared" si="197"/>
        <v>301.29429999999996</v>
      </c>
    </row>
    <row r="774" spans="2:20" ht="25.5" x14ac:dyDescent="0.2">
      <c r="B774" s="109">
        <v>693</v>
      </c>
      <c r="C774" s="30" t="s">
        <v>789</v>
      </c>
      <c r="D774" s="70">
        <v>37553.65</v>
      </c>
      <c r="E774" s="69">
        <v>39228.54</v>
      </c>
      <c r="F774" s="33">
        <v>1752</v>
      </c>
      <c r="G774" s="34">
        <v>2531</v>
      </c>
      <c r="H774" s="44">
        <v>2502</v>
      </c>
      <c r="I774" s="71">
        <f t="shared" si="187"/>
        <v>292.88</v>
      </c>
      <c r="J774" s="72">
        <v>0</v>
      </c>
      <c r="K774" s="38">
        <f t="shared" si="188"/>
        <v>29.288</v>
      </c>
      <c r="L774" s="38">
        <f t="shared" si="189"/>
        <v>8.7863999999999987</v>
      </c>
      <c r="M774" s="38">
        <f t="shared" si="190"/>
        <v>17.572799999999997</v>
      </c>
      <c r="N774" s="38">
        <f t="shared" si="191"/>
        <v>5.8575999999999997</v>
      </c>
      <c r="O774" s="38">
        <f t="shared" si="192"/>
        <v>5.8575999999999997</v>
      </c>
      <c r="P774" s="38">
        <f t="shared" si="193"/>
        <v>3.661</v>
      </c>
      <c r="Q774" s="38">
        <f t="shared" si="194"/>
        <v>14.644</v>
      </c>
      <c r="R774" s="38">
        <f t="shared" si="195"/>
        <v>2.6359199999999996</v>
      </c>
      <c r="S774" s="38">
        <f t="shared" si="196"/>
        <v>0.29288000000000003</v>
      </c>
      <c r="T774" s="39">
        <f t="shared" si="197"/>
        <v>381.47620000000001</v>
      </c>
    </row>
    <row r="775" spans="2:20" ht="25.5" x14ac:dyDescent="0.2">
      <c r="B775" s="109">
        <v>694</v>
      </c>
      <c r="C775" s="30" t="s">
        <v>790</v>
      </c>
      <c r="D775" s="70">
        <v>50071.55</v>
      </c>
      <c r="E775" s="69">
        <v>52304.74</v>
      </c>
      <c r="F775" s="33">
        <v>1753</v>
      </c>
      <c r="G775" s="34">
        <v>2532</v>
      </c>
      <c r="H775" s="44">
        <v>2502</v>
      </c>
      <c r="I775" s="71">
        <f t="shared" si="187"/>
        <v>388.185</v>
      </c>
      <c r="J775" s="72">
        <v>0</v>
      </c>
      <c r="K775" s="38">
        <f t="shared" si="188"/>
        <v>38.8185</v>
      </c>
      <c r="L775" s="38">
        <f t="shared" si="189"/>
        <v>11.64555</v>
      </c>
      <c r="M775" s="38">
        <f t="shared" si="190"/>
        <v>23.2911</v>
      </c>
      <c r="N775" s="38">
        <f t="shared" si="191"/>
        <v>7.7637</v>
      </c>
      <c r="O775" s="38">
        <f t="shared" si="192"/>
        <v>7.7637</v>
      </c>
      <c r="P775" s="38">
        <f t="shared" si="193"/>
        <v>4.8523125</v>
      </c>
      <c r="Q775" s="38">
        <f t="shared" si="194"/>
        <v>19.40925</v>
      </c>
      <c r="R775" s="38">
        <f t="shared" si="195"/>
        <v>3.4936649999999996</v>
      </c>
      <c r="S775" s="38">
        <f t="shared" si="196"/>
        <v>0.388185</v>
      </c>
      <c r="T775" s="39">
        <f t="shared" si="197"/>
        <v>505.61096249999997</v>
      </c>
    </row>
    <row r="776" spans="2:20" ht="25.5" x14ac:dyDescent="0.2">
      <c r="B776" s="109">
        <v>695</v>
      </c>
      <c r="C776" s="30" t="s">
        <v>791</v>
      </c>
      <c r="D776" s="70">
        <v>62589.43</v>
      </c>
      <c r="E776" s="69">
        <v>65380.92</v>
      </c>
      <c r="F776" s="33">
        <v>1754</v>
      </c>
      <c r="G776" s="34">
        <v>2533</v>
      </c>
      <c r="H776" s="44">
        <v>2502</v>
      </c>
      <c r="I776" s="71">
        <f t="shared" si="187"/>
        <v>461.64499999999998</v>
      </c>
      <c r="J776" s="72">
        <v>0</v>
      </c>
      <c r="K776" s="38">
        <f t="shared" si="188"/>
        <v>46.164500000000004</v>
      </c>
      <c r="L776" s="38">
        <f t="shared" si="189"/>
        <v>13.849349999999999</v>
      </c>
      <c r="M776" s="38">
        <f t="shared" si="190"/>
        <v>27.698699999999999</v>
      </c>
      <c r="N776" s="38">
        <f t="shared" si="191"/>
        <v>9.232899999999999</v>
      </c>
      <c r="O776" s="38">
        <f t="shared" si="192"/>
        <v>9.232899999999999</v>
      </c>
      <c r="P776" s="38">
        <f t="shared" si="193"/>
        <v>5.7705625000000005</v>
      </c>
      <c r="Q776" s="38">
        <f t="shared" si="194"/>
        <v>23.082250000000002</v>
      </c>
      <c r="R776" s="38">
        <f t="shared" si="195"/>
        <v>4.1548049999999996</v>
      </c>
      <c r="S776" s="38">
        <f t="shared" si="196"/>
        <v>0.46164499999999997</v>
      </c>
      <c r="T776" s="39">
        <f t="shared" si="197"/>
        <v>601.2926124999999</v>
      </c>
    </row>
    <row r="777" spans="2:20" ht="25.5" x14ac:dyDescent="0.2">
      <c r="B777" s="109">
        <v>696</v>
      </c>
      <c r="C777" s="30" t="s">
        <v>792</v>
      </c>
      <c r="D777" s="70">
        <v>100143.09</v>
      </c>
      <c r="E777" s="69">
        <v>104609.47</v>
      </c>
      <c r="F777" s="33">
        <v>1755</v>
      </c>
      <c r="G777" s="34">
        <v>2534</v>
      </c>
      <c r="H777" s="44">
        <v>2502</v>
      </c>
      <c r="I777" s="71">
        <f t="shared" si="187"/>
        <v>647.29999999999995</v>
      </c>
      <c r="J777" s="72">
        <v>0</v>
      </c>
      <c r="K777" s="38">
        <f t="shared" si="188"/>
        <v>64.73</v>
      </c>
      <c r="L777" s="38">
        <f t="shared" si="189"/>
        <v>19.418999999999997</v>
      </c>
      <c r="M777" s="38">
        <f t="shared" si="190"/>
        <v>38.837999999999994</v>
      </c>
      <c r="N777" s="38">
        <f t="shared" si="191"/>
        <v>12.946</v>
      </c>
      <c r="O777" s="38">
        <f t="shared" si="192"/>
        <v>12.946</v>
      </c>
      <c r="P777" s="38">
        <f t="shared" si="193"/>
        <v>8.0912500000000005</v>
      </c>
      <c r="Q777" s="38">
        <f t="shared" si="194"/>
        <v>32.365000000000002</v>
      </c>
      <c r="R777" s="38">
        <f t="shared" si="195"/>
        <v>5.8256999999999994</v>
      </c>
      <c r="S777" s="38">
        <f t="shared" si="196"/>
        <v>0.64729999999999999</v>
      </c>
      <c r="T777" s="39">
        <f t="shared" si="197"/>
        <v>843.10824999999988</v>
      </c>
    </row>
    <row r="778" spans="2:20" ht="25.5" x14ac:dyDescent="0.2">
      <c r="B778" s="109">
        <v>697</v>
      </c>
      <c r="C778" s="30" t="s">
        <v>793</v>
      </c>
      <c r="D778" s="70">
        <v>150214.64000000001</v>
      </c>
      <c r="E778" s="69">
        <v>156914.21</v>
      </c>
      <c r="F778" s="33">
        <v>1756</v>
      </c>
      <c r="G778" s="34">
        <v>2535</v>
      </c>
      <c r="H778" s="44">
        <v>2502</v>
      </c>
      <c r="I778" s="71">
        <f t="shared" si="187"/>
        <v>972.94</v>
      </c>
      <c r="J778" s="72">
        <v>0</v>
      </c>
      <c r="K778" s="38">
        <f t="shared" si="188"/>
        <v>97.294000000000011</v>
      </c>
      <c r="L778" s="38">
        <f t="shared" si="189"/>
        <v>29.188200000000002</v>
      </c>
      <c r="M778" s="38">
        <f t="shared" si="190"/>
        <v>58.376400000000004</v>
      </c>
      <c r="N778" s="38">
        <f t="shared" si="191"/>
        <v>19.4588</v>
      </c>
      <c r="O778" s="38">
        <f t="shared" si="192"/>
        <v>19.4588</v>
      </c>
      <c r="P778" s="38">
        <f t="shared" si="193"/>
        <v>12.161750000000001</v>
      </c>
      <c r="Q778" s="38">
        <f t="shared" si="194"/>
        <v>48.647000000000006</v>
      </c>
      <c r="R778" s="38">
        <f t="shared" si="195"/>
        <v>8.7564600000000006</v>
      </c>
      <c r="S778" s="38">
        <f t="shared" si="196"/>
        <v>0.97294000000000003</v>
      </c>
      <c r="T778" s="39">
        <f t="shared" si="197"/>
        <v>1267.2543500000006</v>
      </c>
    </row>
    <row r="779" spans="2:20" ht="25.5" x14ac:dyDescent="0.2">
      <c r="B779" s="109">
        <v>698</v>
      </c>
      <c r="C779" s="30" t="s">
        <v>794</v>
      </c>
      <c r="D779" s="70">
        <v>250357.73</v>
      </c>
      <c r="E779" s="69">
        <v>261523.68</v>
      </c>
      <c r="F779" s="33">
        <v>1757</v>
      </c>
      <c r="G779" s="34">
        <v>2536</v>
      </c>
      <c r="H779" s="44">
        <v>2502</v>
      </c>
      <c r="I779" s="71">
        <f t="shared" si="187"/>
        <v>1310.49</v>
      </c>
      <c r="J779" s="72">
        <v>0</v>
      </c>
      <c r="K779" s="38">
        <f t="shared" si="188"/>
        <v>131.04900000000001</v>
      </c>
      <c r="L779" s="38">
        <f t="shared" si="189"/>
        <v>39.314700000000002</v>
      </c>
      <c r="M779" s="38">
        <f t="shared" si="190"/>
        <v>78.629400000000004</v>
      </c>
      <c r="N779" s="38">
        <f t="shared" si="191"/>
        <v>26.209800000000001</v>
      </c>
      <c r="O779" s="38">
        <f t="shared" si="192"/>
        <v>26.209800000000001</v>
      </c>
      <c r="P779" s="38">
        <f t="shared" si="193"/>
        <v>16.381125000000001</v>
      </c>
      <c r="Q779" s="38">
        <f t="shared" si="194"/>
        <v>65.524500000000003</v>
      </c>
      <c r="R779" s="38">
        <f t="shared" si="195"/>
        <v>11.794409999999999</v>
      </c>
      <c r="S779" s="38">
        <f t="shared" si="196"/>
        <v>1.3104899999999999</v>
      </c>
      <c r="T779" s="39">
        <f t="shared" si="197"/>
        <v>1706.9132250000002</v>
      </c>
    </row>
    <row r="780" spans="2:20" ht="25.5" x14ac:dyDescent="0.2">
      <c r="B780" s="109">
        <v>699</v>
      </c>
      <c r="C780" s="30" t="s">
        <v>795</v>
      </c>
      <c r="D780" s="70">
        <v>375536.58</v>
      </c>
      <c r="E780" s="69">
        <v>392285.51</v>
      </c>
      <c r="F780" s="33">
        <v>1758</v>
      </c>
      <c r="G780" s="34">
        <v>2537</v>
      </c>
      <c r="H780" s="44">
        <v>2502</v>
      </c>
      <c r="I780" s="71">
        <f t="shared" si="187"/>
        <v>1720.52</v>
      </c>
      <c r="J780" s="72">
        <v>0</v>
      </c>
      <c r="K780" s="38">
        <f t="shared" si="188"/>
        <v>172.05200000000002</v>
      </c>
      <c r="L780" s="38">
        <f t="shared" si="189"/>
        <v>51.615600000000001</v>
      </c>
      <c r="M780" s="38">
        <f t="shared" si="190"/>
        <v>103.2312</v>
      </c>
      <c r="N780" s="38">
        <f t="shared" si="191"/>
        <v>34.410400000000003</v>
      </c>
      <c r="O780" s="38">
        <f t="shared" si="192"/>
        <v>34.410400000000003</v>
      </c>
      <c r="P780" s="38">
        <f t="shared" si="193"/>
        <v>21.506500000000003</v>
      </c>
      <c r="Q780" s="38">
        <f t="shared" si="194"/>
        <v>86.02600000000001</v>
      </c>
      <c r="R780" s="38">
        <f t="shared" si="195"/>
        <v>15.484679999999999</v>
      </c>
      <c r="S780" s="38">
        <f t="shared" si="196"/>
        <v>1.72052</v>
      </c>
      <c r="T780" s="39">
        <f t="shared" si="197"/>
        <v>2240.9773</v>
      </c>
    </row>
    <row r="781" spans="2:20" ht="25.5" x14ac:dyDescent="0.2">
      <c r="B781" s="109">
        <v>700</v>
      </c>
      <c r="C781" s="30" t="s">
        <v>796</v>
      </c>
      <c r="D781" s="70">
        <v>500715.44</v>
      </c>
      <c r="E781" s="69">
        <v>523047.35</v>
      </c>
      <c r="F781" s="33">
        <v>1759</v>
      </c>
      <c r="G781" s="34">
        <v>2538</v>
      </c>
      <c r="H781" s="44">
        <v>2502</v>
      </c>
      <c r="I781" s="71">
        <f t="shared" si="187"/>
        <v>2027.2950000000001</v>
      </c>
      <c r="J781" s="72">
        <v>0</v>
      </c>
      <c r="K781" s="38">
        <f t="shared" si="188"/>
        <v>202.72950000000003</v>
      </c>
      <c r="L781" s="38">
        <f t="shared" si="189"/>
        <v>60.818849999999998</v>
      </c>
      <c r="M781" s="38">
        <f t="shared" si="190"/>
        <v>121.6377</v>
      </c>
      <c r="N781" s="38">
        <f t="shared" si="191"/>
        <v>40.545900000000003</v>
      </c>
      <c r="O781" s="38">
        <f t="shared" si="192"/>
        <v>40.545900000000003</v>
      </c>
      <c r="P781" s="38">
        <f t="shared" si="193"/>
        <v>25.341187500000004</v>
      </c>
      <c r="Q781" s="38">
        <f t="shared" si="194"/>
        <v>101.36475000000002</v>
      </c>
      <c r="R781" s="38">
        <f t="shared" si="195"/>
        <v>18.245654999999999</v>
      </c>
      <c r="S781" s="38">
        <f t="shared" si="196"/>
        <v>2.0272950000000001</v>
      </c>
      <c r="T781" s="39">
        <f t="shared" si="197"/>
        <v>2640.5517375000009</v>
      </c>
    </row>
    <row r="782" spans="2:20" ht="25.5" x14ac:dyDescent="0.2">
      <c r="B782" s="109">
        <v>701</v>
      </c>
      <c r="C782" s="30" t="s">
        <v>797</v>
      </c>
      <c r="D782" s="70">
        <v>751073.17</v>
      </c>
      <c r="E782" s="69">
        <v>784571.03</v>
      </c>
      <c r="F782" s="33">
        <v>1760</v>
      </c>
      <c r="G782" s="34">
        <v>2539</v>
      </c>
      <c r="H782" s="44">
        <v>2502</v>
      </c>
      <c r="I782" s="71">
        <f t="shared" si="187"/>
        <v>2433.35</v>
      </c>
      <c r="J782" s="72">
        <v>0</v>
      </c>
      <c r="K782" s="38">
        <f t="shared" si="188"/>
        <v>243.33500000000001</v>
      </c>
      <c r="L782" s="38">
        <f t="shared" si="189"/>
        <v>73.000499999999988</v>
      </c>
      <c r="M782" s="38">
        <f t="shared" si="190"/>
        <v>146.00099999999998</v>
      </c>
      <c r="N782" s="38">
        <f t="shared" si="191"/>
        <v>48.667000000000002</v>
      </c>
      <c r="O782" s="38">
        <f t="shared" si="192"/>
        <v>48.667000000000002</v>
      </c>
      <c r="P782" s="38">
        <f t="shared" si="193"/>
        <v>30.416875000000001</v>
      </c>
      <c r="Q782" s="38">
        <f t="shared" si="194"/>
        <v>121.6675</v>
      </c>
      <c r="R782" s="38">
        <f t="shared" si="195"/>
        <v>21.900149999999996</v>
      </c>
      <c r="S782" s="38">
        <f t="shared" si="196"/>
        <v>2.4333499999999999</v>
      </c>
      <c r="T782" s="39">
        <f t="shared" si="197"/>
        <v>3169.4383749999993</v>
      </c>
    </row>
    <row r="783" spans="2:20" ht="25.5" x14ac:dyDescent="0.2">
      <c r="B783" s="109">
        <v>702</v>
      </c>
      <c r="C783" s="30" t="s">
        <v>798</v>
      </c>
      <c r="D783" s="70">
        <v>1126609.75</v>
      </c>
      <c r="E783" s="69">
        <v>1176856.54</v>
      </c>
      <c r="F783" s="33">
        <v>1761</v>
      </c>
      <c r="G783" s="34">
        <v>2540</v>
      </c>
      <c r="H783" s="44">
        <v>2502</v>
      </c>
      <c r="I783" s="71">
        <f t="shared" si="187"/>
        <v>2915.85</v>
      </c>
      <c r="J783" s="72">
        <v>0</v>
      </c>
      <c r="K783" s="38">
        <f t="shared" si="188"/>
        <v>291.58499999999998</v>
      </c>
      <c r="L783" s="38">
        <f t="shared" si="189"/>
        <v>87.475499999999997</v>
      </c>
      <c r="M783" s="38">
        <f t="shared" si="190"/>
        <v>174.95099999999999</v>
      </c>
      <c r="N783" s="38">
        <f t="shared" si="191"/>
        <v>58.317</v>
      </c>
      <c r="O783" s="38">
        <f t="shared" si="192"/>
        <v>58.317</v>
      </c>
      <c r="P783" s="38">
        <f t="shared" si="193"/>
        <v>36.448124999999997</v>
      </c>
      <c r="Q783" s="38">
        <f t="shared" si="194"/>
        <v>145.79249999999999</v>
      </c>
      <c r="R783" s="38">
        <f t="shared" si="195"/>
        <v>26.242649999999998</v>
      </c>
      <c r="S783" s="38">
        <f t="shared" si="196"/>
        <v>2.9158499999999998</v>
      </c>
      <c r="T783" s="39">
        <f t="shared" si="197"/>
        <v>3797.8946249999999</v>
      </c>
    </row>
    <row r="784" spans="2:20" ht="25.5" x14ac:dyDescent="0.2">
      <c r="B784" s="109">
        <v>703</v>
      </c>
      <c r="C784" s="30" t="s">
        <v>799</v>
      </c>
      <c r="D784" s="70">
        <v>1502146.34</v>
      </c>
      <c r="E784" s="69">
        <v>1569142.07</v>
      </c>
      <c r="F784" s="33">
        <v>1762</v>
      </c>
      <c r="G784" s="34">
        <v>2541</v>
      </c>
      <c r="H784" s="44">
        <v>2502</v>
      </c>
      <c r="I784" s="71">
        <f t="shared" si="187"/>
        <v>3390.4050000000002</v>
      </c>
      <c r="J784" s="72">
        <v>0</v>
      </c>
      <c r="K784" s="38">
        <f t="shared" si="188"/>
        <v>339.04050000000007</v>
      </c>
      <c r="L784" s="38">
        <f t="shared" si="189"/>
        <v>101.71215000000001</v>
      </c>
      <c r="M784" s="38">
        <f t="shared" si="190"/>
        <v>203.42430000000002</v>
      </c>
      <c r="N784" s="38">
        <f t="shared" si="191"/>
        <v>67.80810000000001</v>
      </c>
      <c r="O784" s="38">
        <f t="shared" si="192"/>
        <v>67.80810000000001</v>
      </c>
      <c r="P784" s="38">
        <f t="shared" si="193"/>
        <v>42.380062500000008</v>
      </c>
      <c r="Q784" s="38">
        <f t="shared" si="194"/>
        <v>169.52025000000003</v>
      </c>
      <c r="R784" s="38">
        <f t="shared" si="195"/>
        <v>30.513645</v>
      </c>
      <c r="S784" s="38">
        <f t="shared" si="196"/>
        <v>3.3904050000000003</v>
      </c>
      <c r="T784" s="39">
        <f t="shared" si="197"/>
        <v>4416.0025125000002</v>
      </c>
    </row>
    <row r="785" spans="2:20" ht="25.5" x14ac:dyDescent="0.2">
      <c r="B785" s="109">
        <v>704</v>
      </c>
      <c r="C785" s="30" t="s">
        <v>800</v>
      </c>
      <c r="D785" s="70">
        <v>1502146.34</v>
      </c>
      <c r="E785" s="69">
        <v>1569142.07</v>
      </c>
      <c r="F785" s="33">
        <v>1763</v>
      </c>
      <c r="G785" s="34">
        <v>2542</v>
      </c>
      <c r="H785" s="44">
        <v>2502</v>
      </c>
      <c r="I785" s="71">
        <f t="shared" si="187"/>
        <v>3703.665</v>
      </c>
      <c r="J785" s="72">
        <v>0</v>
      </c>
      <c r="K785" s="38">
        <f t="shared" si="188"/>
        <v>370.36650000000003</v>
      </c>
      <c r="L785" s="38">
        <f t="shared" si="189"/>
        <v>111.10995</v>
      </c>
      <c r="M785" s="38">
        <f t="shared" si="190"/>
        <v>222.2199</v>
      </c>
      <c r="N785" s="38">
        <f t="shared" si="191"/>
        <v>74.073300000000003</v>
      </c>
      <c r="O785" s="38">
        <f t="shared" si="192"/>
        <v>74.073300000000003</v>
      </c>
      <c r="P785" s="38">
        <f t="shared" si="193"/>
        <v>46.295812500000004</v>
      </c>
      <c r="Q785" s="38">
        <f t="shared" si="194"/>
        <v>185.18325000000002</v>
      </c>
      <c r="R785" s="38">
        <f t="shared" si="195"/>
        <v>33.332984999999994</v>
      </c>
      <c r="S785" s="38">
        <f t="shared" si="196"/>
        <v>3.703665</v>
      </c>
      <c r="T785" s="39">
        <f t="shared" si="197"/>
        <v>4824.0236624999998</v>
      </c>
    </row>
    <row r="786" spans="2:20" x14ac:dyDescent="0.2">
      <c r="B786" s="208" t="s">
        <v>801</v>
      </c>
      <c r="C786" s="208"/>
      <c r="D786" s="208"/>
      <c r="E786" s="208"/>
      <c r="F786" s="208"/>
      <c r="G786" s="208"/>
      <c r="H786" s="208"/>
      <c r="I786" s="208"/>
      <c r="J786" s="208"/>
      <c r="K786" s="208"/>
      <c r="L786" s="208"/>
      <c r="M786" s="208"/>
      <c r="N786" s="208"/>
      <c r="O786" s="208"/>
      <c r="P786" s="208"/>
      <c r="Q786" s="208"/>
      <c r="R786" s="208"/>
      <c r="S786" s="208"/>
      <c r="T786" s="208"/>
    </row>
    <row r="787" spans="2:20" x14ac:dyDescent="0.2">
      <c r="B787" s="109">
        <v>705</v>
      </c>
      <c r="C787" s="30" t="s">
        <v>802</v>
      </c>
      <c r="D787" s="70">
        <v>625.89</v>
      </c>
      <c r="E787" s="69">
        <v>653.79999999999995</v>
      </c>
      <c r="F787" s="80">
        <v>0</v>
      </c>
      <c r="G787" s="34">
        <v>3660</v>
      </c>
      <c r="H787" s="44">
        <v>2502</v>
      </c>
      <c r="I787" s="71">
        <f t="shared" ref="I787:I805" si="198">I817</f>
        <v>61.56</v>
      </c>
      <c r="J787" s="72">
        <v>0</v>
      </c>
      <c r="K787" s="38">
        <f t="shared" ref="K787:K805" si="199">0.1*I787</f>
        <v>6.1560000000000006</v>
      </c>
      <c r="L787" s="38">
        <f t="shared" ref="L787:L805" si="200">0.03*I787</f>
        <v>1.8468</v>
      </c>
      <c r="M787" s="38">
        <f t="shared" ref="M787:M805" si="201">0.06*I787</f>
        <v>3.6936</v>
      </c>
      <c r="N787" s="38">
        <f t="shared" ref="N787:N805" si="202">0.02*I787</f>
        <v>1.2312000000000001</v>
      </c>
      <c r="O787" s="38">
        <f t="shared" ref="O787:O805" si="203">0.02*I787</f>
        <v>1.2312000000000001</v>
      </c>
      <c r="P787" s="38">
        <f t="shared" ref="P787:P805" si="204">0.0125*I787</f>
        <v>0.76950000000000007</v>
      </c>
      <c r="Q787" s="38">
        <f t="shared" ref="Q787:Q805" si="205">0.05*I787</f>
        <v>3.0780000000000003</v>
      </c>
      <c r="R787" s="38">
        <f t="shared" ref="R787:R805" si="206">0.009*I787</f>
        <v>0.55403999999999998</v>
      </c>
      <c r="S787" s="38">
        <f t="shared" ref="S787:S805" si="207">0.001*I787</f>
        <v>6.1560000000000004E-2</v>
      </c>
      <c r="T787" s="39">
        <f t="shared" ref="T787:T805" si="208">SUM(I787:S787)</f>
        <v>80.181900000000013</v>
      </c>
    </row>
    <row r="788" spans="2:20" x14ac:dyDescent="0.2">
      <c r="B788" s="109">
        <v>706</v>
      </c>
      <c r="C788" s="30" t="s">
        <v>803</v>
      </c>
      <c r="D788" s="70">
        <v>1251.79</v>
      </c>
      <c r="E788" s="69">
        <v>1307.6199999999999</v>
      </c>
      <c r="F788" s="80">
        <v>0</v>
      </c>
      <c r="G788" s="34">
        <v>3661</v>
      </c>
      <c r="H788" s="44">
        <v>2502</v>
      </c>
      <c r="I788" s="71">
        <f t="shared" si="198"/>
        <v>93.32</v>
      </c>
      <c r="J788" s="72">
        <v>0</v>
      </c>
      <c r="K788" s="38">
        <f t="shared" si="199"/>
        <v>9.331999999999999</v>
      </c>
      <c r="L788" s="38">
        <f t="shared" si="200"/>
        <v>2.7995999999999999</v>
      </c>
      <c r="M788" s="38">
        <f t="shared" si="201"/>
        <v>5.5991999999999997</v>
      </c>
      <c r="N788" s="38">
        <f t="shared" si="202"/>
        <v>1.8663999999999998</v>
      </c>
      <c r="O788" s="38">
        <f t="shared" si="203"/>
        <v>1.8663999999999998</v>
      </c>
      <c r="P788" s="38">
        <f t="shared" si="204"/>
        <v>1.1664999999999999</v>
      </c>
      <c r="Q788" s="38">
        <f t="shared" si="205"/>
        <v>4.6659999999999995</v>
      </c>
      <c r="R788" s="38">
        <f t="shared" si="206"/>
        <v>0.83987999999999985</v>
      </c>
      <c r="S788" s="38">
        <f t="shared" si="207"/>
        <v>9.332E-2</v>
      </c>
      <c r="T788" s="39">
        <f t="shared" si="208"/>
        <v>121.54929999999997</v>
      </c>
    </row>
    <row r="789" spans="2:20" ht="25.5" x14ac:dyDescent="0.2">
      <c r="B789" s="109">
        <v>707</v>
      </c>
      <c r="C789" s="30" t="s">
        <v>804</v>
      </c>
      <c r="D789" s="70">
        <v>2503.58</v>
      </c>
      <c r="E789" s="69">
        <v>2615.2399999999998</v>
      </c>
      <c r="F789" s="80">
        <v>0</v>
      </c>
      <c r="G789" s="34">
        <v>3662</v>
      </c>
      <c r="H789" s="44">
        <v>2502</v>
      </c>
      <c r="I789" s="71">
        <f t="shared" si="198"/>
        <v>119.13</v>
      </c>
      <c r="J789" s="72">
        <v>0</v>
      </c>
      <c r="K789" s="38">
        <f t="shared" si="199"/>
        <v>11.913</v>
      </c>
      <c r="L789" s="38">
        <f t="shared" si="200"/>
        <v>3.5738999999999996</v>
      </c>
      <c r="M789" s="38">
        <f t="shared" si="201"/>
        <v>7.1477999999999993</v>
      </c>
      <c r="N789" s="38">
        <f t="shared" si="202"/>
        <v>2.3826000000000001</v>
      </c>
      <c r="O789" s="38">
        <f t="shared" si="203"/>
        <v>2.3826000000000001</v>
      </c>
      <c r="P789" s="38">
        <f t="shared" si="204"/>
        <v>1.489125</v>
      </c>
      <c r="Q789" s="38">
        <f t="shared" si="205"/>
        <v>5.9565000000000001</v>
      </c>
      <c r="R789" s="38">
        <f t="shared" si="206"/>
        <v>1.0721699999999998</v>
      </c>
      <c r="S789" s="38">
        <f t="shared" si="207"/>
        <v>0.11913</v>
      </c>
      <c r="T789" s="39">
        <f t="shared" si="208"/>
        <v>155.16682500000002</v>
      </c>
    </row>
    <row r="790" spans="2:20" ht="25.5" x14ac:dyDescent="0.2">
      <c r="B790" s="109">
        <v>708</v>
      </c>
      <c r="C790" s="30" t="s">
        <v>805</v>
      </c>
      <c r="D790" s="70">
        <v>5007.1499999999996</v>
      </c>
      <c r="E790" s="69">
        <v>5230.47</v>
      </c>
      <c r="F790" s="80">
        <v>0</v>
      </c>
      <c r="G790" s="34">
        <v>3663</v>
      </c>
      <c r="H790" s="44">
        <v>2502</v>
      </c>
      <c r="I790" s="71">
        <f t="shared" si="198"/>
        <v>172.76</v>
      </c>
      <c r="J790" s="72">
        <v>0</v>
      </c>
      <c r="K790" s="38">
        <f t="shared" si="199"/>
        <v>17.276</v>
      </c>
      <c r="L790" s="38">
        <f t="shared" si="200"/>
        <v>5.1827999999999994</v>
      </c>
      <c r="M790" s="38">
        <f t="shared" si="201"/>
        <v>10.365599999999999</v>
      </c>
      <c r="N790" s="38">
        <f t="shared" si="202"/>
        <v>3.4552</v>
      </c>
      <c r="O790" s="38">
        <f t="shared" si="203"/>
        <v>3.4552</v>
      </c>
      <c r="P790" s="38">
        <f t="shared" si="204"/>
        <v>2.1595</v>
      </c>
      <c r="Q790" s="38">
        <f t="shared" si="205"/>
        <v>8.6379999999999999</v>
      </c>
      <c r="R790" s="38">
        <f t="shared" si="206"/>
        <v>1.5548399999999998</v>
      </c>
      <c r="S790" s="38">
        <f t="shared" si="207"/>
        <v>0.17276</v>
      </c>
      <c r="T790" s="39">
        <f t="shared" si="208"/>
        <v>225.01990000000001</v>
      </c>
    </row>
    <row r="791" spans="2:20" ht="25.5" x14ac:dyDescent="0.2">
      <c r="B791" s="109">
        <v>709</v>
      </c>
      <c r="C791" s="30" t="s">
        <v>806</v>
      </c>
      <c r="D791" s="70">
        <v>10014.299999999999</v>
      </c>
      <c r="E791" s="69">
        <v>10460.94</v>
      </c>
      <c r="F791" s="80">
        <v>0</v>
      </c>
      <c r="G791" s="34">
        <v>3664</v>
      </c>
      <c r="H791" s="44">
        <v>2502</v>
      </c>
      <c r="I791" s="71">
        <f t="shared" si="198"/>
        <v>339.54</v>
      </c>
      <c r="J791" s="72">
        <v>0</v>
      </c>
      <c r="K791" s="38">
        <f t="shared" si="199"/>
        <v>33.954000000000001</v>
      </c>
      <c r="L791" s="38">
        <f t="shared" si="200"/>
        <v>10.186199999999999</v>
      </c>
      <c r="M791" s="38">
        <f t="shared" si="201"/>
        <v>20.372399999999999</v>
      </c>
      <c r="N791" s="38">
        <f t="shared" si="202"/>
        <v>6.7908000000000008</v>
      </c>
      <c r="O791" s="38">
        <f t="shared" si="203"/>
        <v>6.7908000000000008</v>
      </c>
      <c r="P791" s="38">
        <f t="shared" si="204"/>
        <v>4.2442500000000001</v>
      </c>
      <c r="Q791" s="38">
        <f t="shared" si="205"/>
        <v>16.977</v>
      </c>
      <c r="R791" s="38">
        <f t="shared" si="206"/>
        <v>3.05586</v>
      </c>
      <c r="S791" s="38">
        <f t="shared" si="207"/>
        <v>0.33954000000000001</v>
      </c>
      <c r="T791" s="39">
        <f t="shared" si="208"/>
        <v>442.25084999999996</v>
      </c>
    </row>
    <row r="792" spans="2:20" ht="25.5" x14ac:dyDescent="0.2">
      <c r="B792" s="109">
        <v>710</v>
      </c>
      <c r="C792" s="30" t="s">
        <v>807</v>
      </c>
      <c r="D792" s="70">
        <v>15021.47</v>
      </c>
      <c r="E792" s="69">
        <v>15691.43</v>
      </c>
      <c r="F792" s="80">
        <v>0</v>
      </c>
      <c r="G792" s="34">
        <v>3665</v>
      </c>
      <c r="H792" s="44">
        <v>2502</v>
      </c>
      <c r="I792" s="71">
        <f t="shared" si="198"/>
        <v>363.35</v>
      </c>
      <c r="J792" s="72">
        <v>0</v>
      </c>
      <c r="K792" s="38">
        <f t="shared" si="199"/>
        <v>36.335000000000001</v>
      </c>
      <c r="L792" s="38">
        <f t="shared" si="200"/>
        <v>10.900500000000001</v>
      </c>
      <c r="M792" s="38">
        <f t="shared" si="201"/>
        <v>21.801000000000002</v>
      </c>
      <c r="N792" s="38">
        <f t="shared" si="202"/>
        <v>7.2670000000000003</v>
      </c>
      <c r="O792" s="38">
        <f t="shared" si="203"/>
        <v>7.2670000000000003</v>
      </c>
      <c r="P792" s="38">
        <f t="shared" si="204"/>
        <v>4.5418750000000001</v>
      </c>
      <c r="Q792" s="38">
        <f t="shared" si="205"/>
        <v>18.1675</v>
      </c>
      <c r="R792" s="38">
        <f t="shared" si="206"/>
        <v>3.2701500000000001</v>
      </c>
      <c r="S792" s="38">
        <f t="shared" si="207"/>
        <v>0.36335000000000001</v>
      </c>
      <c r="T792" s="39">
        <f t="shared" si="208"/>
        <v>473.26337500000005</v>
      </c>
    </row>
    <row r="793" spans="2:20" ht="25.5" x14ac:dyDescent="0.2">
      <c r="B793" s="109">
        <v>711</v>
      </c>
      <c r="C793" s="30" t="s">
        <v>808</v>
      </c>
      <c r="D793" s="70">
        <v>25035.77</v>
      </c>
      <c r="E793" s="69">
        <v>26152.37</v>
      </c>
      <c r="F793" s="80">
        <v>0</v>
      </c>
      <c r="G793" s="34">
        <v>3666</v>
      </c>
      <c r="H793" s="44">
        <v>2502</v>
      </c>
      <c r="I793" s="71">
        <f t="shared" si="198"/>
        <v>462.64</v>
      </c>
      <c r="J793" s="72">
        <v>0</v>
      </c>
      <c r="K793" s="38">
        <f t="shared" si="199"/>
        <v>46.264000000000003</v>
      </c>
      <c r="L793" s="38">
        <f t="shared" si="200"/>
        <v>13.879199999999999</v>
      </c>
      <c r="M793" s="38">
        <f t="shared" si="201"/>
        <v>27.758399999999998</v>
      </c>
      <c r="N793" s="38">
        <f t="shared" si="202"/>
        <v>9.2528000000000006</v>
      </c>
      <c r="O793" s="38">
        <f t="shared" si="203"/>
        <v>9.2528000000000006</v>
      </c>
      <c r="P793" s="38">
        <f t="shared" si="204"/>
        <v>5.7830000000000004</v>
      </c>
      <c r="Q793" s="38">
        <f t="shared" si="205"/>
        <v>23.132000000000001</v>
      </c>
      <c r="R793" s="38">
        <f t="shared" si="206"/>
        <v>4.1637599999999999</v>
      </c>
      <c r="S793" s="38">
        <f t="shared" si="207"/>
        <v>0.46264</v>
      </c>
      <c r="T793" s="39">
        <f t="shared" si="208"/>
        <v>602.58859999999993</v>
      </c>
    </row>
    <row r="794" spans="2:20" ht="25.5" x14ac:dyDescent="0.2">
      <c r="B794" s="109">
        <v>712</v>
      </c>
      <c r="C794" s="30" t="s">
        <v>809</v>
      </c>
      <c r="D794" s="70">
        <v>37553.65</v>
      </c>
      <c r="E794" s="69">
        <v>39228.54</v>
      </c>
      <c r="F794" s="80">
        <v>0</v>
      </c>
      <c r="G794" s="34">
        <v>3667</v>
      </c>
      <c r="H794" s="44">
        <v>2502</v>
      </c>
      <c r="I794" s="71">
        <f t="shared" si="198"/>
        <v>585.76</v>
      </c>
      <c r="J794" s="72">
        <v>0</v>
      </c>
      <c r="K794" s="38">
        <f t="shared" si="199"/>
        <v>58.576000000000001</v>
      </c>
      <c r="L794" s="38">
        <f t="shared" si="200"/>
        <v>17.572799999999997</v>
      </c>
      <c r="M794" s="38">
        <f t="shared" si="201"/>
        <v>35.145599999999995</v>
      </c>
      <c r="N794" s="38">
        <f t="shared" si="202"/>
        <v>11.715199999999999</v>
      </c>
      <c r="O794" s="38">
        <f t="shared" si="203"/>
        <v>11.715199999999999</v>
      </c>
      <c r="P794" s="38">
        <f t="shared" si="204"/>
        <v>7.3220000000000001</v>
      </c>
      <c r="Q794" s="38">
        <f t="shared" si="205"/>
        <v>29.288</v>
      </c>
      <c r="R794" s="38">
        <f t="shared" si="206"/>
        <v>5.2718399999999992</v>
      </c>
      <c r="S794" s="38">
        <f t="shared" si="207"/>
        <v>0.58576000000000006</v>
      </c>
      <c r="T794" s="39">
        <f t="shared" si="208"/>
        <v>762.95240000000001</v>
      </c>
    </row>
    <row r="795" spans="2:20" ht="25.5" x14ac:dyDescent="0.2">
      <c r="B795" s="109">
        <v>713</v>
      </c>
      <c r="C795" s="30" t="s">
        <v>810</v>
      </c>
      <c r="D795" s="70">
        <v>50071.55</v>
      </c>
      <c r="E795" s="69">
        <v>52304.74</v>
      </c>
      <c r="F795" s="80">
        <v>0</v>
      </c>
      <c r="G795" s="34">
        <v>3668</v>
      </c>
      <c r="H795" s="44">
        <v>2502</v>
      </c>
      <c r="I795" s="71">
        <f t="shared" si="198"/>
        <v>776.37</v>
      </c>
      <c r="J795" s="72">
        <v>0</v>
      </c>
      <c r="K795" s="38">
        <f t="shared" si="199"/>
        <v>77.637</v>
      </c>
      <c r="L795" s="38">
        <f t="shared" si="200"/>
        <v>23.2911</v>
      </c>
      <c r="M795" s="38">
        <f t="shared" si="201"/>
        <v>46.5822</v>
      </c>
      <c r="N795" s="38">
        <f t="shared" si="202"/>
        <v>15.5274</v>
      </c>
      <c r="O795" s="38">
        <f t="shared" si="203"/>
        <v>15.5274</v>
      </c>
      <c r="P795" s="38">
        <f t="shared" si="204"/>
        <v>9.7046250000000001</v>
      </c>
      <c r="Q795" s="38">
        <f t="shared" si="205"/>
        <v>38.8185</v>
      </c>
      <c r="R795" s="38">
        <f t="shared" si="206"/>
        <v>6.9873299999999992</v>
      </c>
      <c r="S795" s="38">
        <f t="shared" si="207"/>
        <v>0.77637</v>
      </c>
      <c r="T795" s="39">
        <f t="shared" si="208"/>
        <v>1011.2219249999999</v>
      </c>
    </row>
    <row r="796" spans="2:20" ht="25.5" x14ac:dyDescent="0.2">
      <c r="B796" s="109">
        <v>714</v>
      </c>
      <c r="C796" s="30" t="s">
        <v>811</v>
      </c>
      <c r="D796" s="70">
        <v>62589.43</v>
      </c>
      <c r="E796" s="69">
        <v>65380.92</v>
      </c>
      <c r="F796" s="80">
        <v>0</v>
      </c>
      <c r="G796" s="34">
        <v>3669</v>
      </c>
      <c r="H796" s="44">
        <v>2502</v>
      </c>
      <c r="I796" s="71">
        <f t="shared" si="198"/>
        <v>923.29</v>
      </c>
      <c r="J796" s="72">
        <v>0</v>
      </c>
      <c r="K796" s="38">
        <f t="shared" si="199"/>
        <v>92.329000000000008</v>
      </c>
      <c r="L796" s="38">
        <f t="shared" si="200"/>
        <v>27.698699999999999</v>
      </c>
      <c r="M796" s="38">
        <f t="shared" si="201"/>
        <v>55.397399999999998</v>
      </c>
      <c r="N796" s="38">
        <f t="shared" si="202"/>
        <v>18.465799999999998</v>
      </c>
      <c r="O796" s="38">
        <f t="shared" si="203"/>
        <v>18.465799999999998</v>
      </c>
      <c r="P796" s="38">
        <f t="shared" si="204"/>
        <v>11.541125000000001</v>
      </c>
      <c r="Q796" s="38">
        <f t="shared" si="205"/>
        <v>46.164500000000004</v>
      </c>
      <c r="R796" s="38">
        <f t="shared" si="206"/>
        <v>8.3096099999999993</v>
      </c>
      <c r="S796" s="38">
        <f t="shared" si="207"/>
        <v>0.92328999999999994</v>
      </c>
      <c r="T796" s="39">
        <f t="shared" si="208"/>
        <v>1202.5852249999998</v>
      </c>
    </row>
    <row r="797" spans="2:20" ht="25.5" x14ac:dyDescent="0.2">
      <c r="B797" s="109">
        <v>715</v>
      </c>
      <c r="C797" s="30" t="s">
        <v>812</v>
      </c>
      <c r="D797" s="70">
        <v>100143.09</v>
      </c>
      <c r="E797" s="69">
        <v>104609.47</v>
      </c>
      <c r="F797" s="80">
        <v>0</v>
      </c>
      <c r="G797" s="34">
        <v>3670</v>
      </c>
      <c r="H797" s="44">
        <v>2502</v>
      </c>
      <c r="I797" s="71">
        <f t="shared" si="198"/>
        <v>1294.5999999999999</v>
      </c>
      <c r="J797" s="72">
        <v>0</v>
      </c>
      <c r="K797" s="38">
        <f t="shared" si="199"/>
        <v>129.46</v>
      </c>
      <c r="L797" s="38">
        <f t="shared" si="200"/>
        <v>38.837999999999994</v>
      </c>
      <c r="M797" s="38">
        <f t="shared" si="201"/>
        <v>77.675999999999988</v>
      </c>
      <c r="N797" s="38">
        <f t="shared" si="202"/>
        <v>25.891999999999999</v>
      </c>
      <c r="O797" s="38">
        <f t="shared" si="203"/>
        <v>25.891999999999999</v>
      </c>
      <c r="P797" s="38">
        <f t="shared" si="204"/>
        <v>16.182500000000001</v>
      </c>
      <c r="Q797" s="38">
        <f t="shared" si="205"/>
        <v>64.73</v>
      </c>
      <c r="R797" s="38">
        <f t="shared" si="206"/>
        <v>11.651399999999999</v>
      </c>
      <c r="S797" s="38">
        <f t="shared" si="207"/>
        <v>1.2946</v>
      </c>
      <c r="T797" s="39">
        <f t="shared" si="208"/>
        <v>1686.2164999999998</v>
      </c>
    </row>
    <row r="798" spans="2:20" ht="25.5" x14ac:dyDescent="0.2">
      <c r="B798" s="109">
        <v>716</v>
      </c>
      <c r="C798" s="30" t="s">
        <v>813</v>
      </c>
      <c r="D798" s="70">
        <v>150214.64000000001</v>
      </c>
      <c r="E798" s="69">
        <v>156914.21</v>
      </c>
      <c r="F798" s="80">
        <v>0</v>
      </c>
      <c r="G798" s="34">
        <v>3671</v>
      </c>
      <c r="H798" s="44">
        <v>2502</v>
      </c>
      <c r="I798" s="71">
        <f t="shared" si="198"/>
        <v>1945.88</v>
      </c>
      <c r="J798" s="72">
        <v>0</v>
      </c>
      <c r="K798" s="38">
        <f t="shared" si="199"/>
        <v>194.58800000000002</v>
      </c>
      <c r="L798" s="38">
        <f t="shared" si="200"/>
        <v>58.376400000000004</v>
      </c>
      <c r="M798" s="38">
        <f t="shared" si="201"/>
        <v>116.75280000000001</v>
      </c>
      <c r="N798" s="38">
        <f t="shared" si="202"/>
        <v>38.9176</v>
      </c>
      <c r="O798" s="38">
        <f t="shared" si="203"/>
        <v>38.9176</v>
      </c>
      <c r="P798" s="38">
        <f t="shared" si="204"/>
        <v>24.323500000000003</v>
      </c>
      <c r="Q798" s="38">
        <f t="shared" si="205"/>
        <v>97.294000000000011</v>
      </c>
      <c r="R798" s="38">
        <f t="shared" si="206"/>
        <v>17.512920000000001</v>
      </c>
      <c r="S798" s="38">
        <f t="shared" si="207"/>
        <v>1.9458800000000001</v>
      </c>
      <c r="T798" s="39">
        <f t="shared" si="208"/>
        <v>2534.5087000000012</v>
      </c>
    </row>
    <row r="799" spans="2:20" ht="25.5" x14ac:dyDescent="0.2">
      <c r="B799" s="109">
        <v>717</v>
      </c>
      <c r="C799" s="30" t="s">
        <v>814</v>
      </c>
      <c r="D799" s="70">
        <v>250357.73</v>
      </c>
      <c r="E799" s="69">
        <v>261523.68</v>
      </c>
      <c r="F799" s="80">
        <v>0</v>
      </c>
      <c r="G799" s="34">
        <v>3672</v>
      </c>
      <c r="H799" s="44">
        <v>2502</v>
      </c>
      <c r="I799" s="71">
        <f t="shared" si="198"/>
        <v>2620.98</v>
      </c>
      <c r="J799" s="72">
        <v>0</v>
      </c>
      <c r="K799" s="38">
        <f t="shared" si="199"/>
        <v>262.09800000000001</v>
      </c>
      <c r="L799" s="38">
        <f t="shared" si="200"/>
        <v>78.629400000000004</v>
      </c>
      <c r="M799" s="38">
        <f t="shared" si="201"/>
        <v>157.25880000000001</v>
      </c>
      <c r="N799" s="38">
        <f t="shared" si="202"/>
        <v>52.419600000000003</v>
      </c>
      <c r="O799" s="38">
        <f t="shared" si="203"/>
        <v>52.419600000000003</v>
      </c>
      <c r="P799" s="38">
        <f t="shared" si="204"/>
        <v>32.762250000000002</v>
      </c>
      <c r="Q799" s="38">
        <f t="shared" si="205"/>
        <v>131.04900000000001</v>
      </c>
      <c r="R799" s="38">
        <f t="shared" si="206"/>
        <v>23.588819999999998</v>
      </c>
      <c r="S799" s="38">
        <f t="shared" si="207"/>
        <v>2.6209799999999999</v>
      </c>
      <c r="T799" s="39">
        <f t="shared" si="208"/>
        <v>3413.8264500000005</v>
      </c>
    </row>
    <row r="800" spans="2:20" ht="25.5" x14ac:dyDescent="0.2">
      <c r="B800" s="109">
        <v>718</v>
      </c>
      <c r="C800" s="30" t="s">
        <v>815</v>
      </c>
      <c r="D800" s="70">
        <v>375536.58</v>
      </c>
      <c r="E800" s="69">
        <v>392285.51</v>
      </c>
      <c r="F800" s="80">
        <v>0</v>
      </c>
      <c r="G800" s="34">
        <v>3673</v>
      </c>
      <c r="H800" s="44">
        <v>2502</v>
      </c>
      <c r="I800" s="71">
        <f t="shared" si="198"/>
        <v>3441.04</v>
      </c>
      <c r="J800" s="72">
        <v>0</v>
      </c>
      <c r="K800" s="38">
        <f t="shared" si="199"/>
        <v>344.10400000000004</v>
      </c>
      <c r="L800" s="38">
        <f t="shared" si="200"/>
        <v>103.2312</v>
      </c>
      <c r="M800" s="38">
        <f t="shared" si="201"/>
        <v>206.4624</v>
      </c>
      <c r="N800" s="38">
        <f t="shared" si="202"/>
        <v>68.820800000000006</v>
      </c>
      <c r="O800" s="38">
        <f t="shared" si="203"/>
        <v>68.820800000000006</v>
      </c>
      <c r="P800" s="38">
        <f t="shared" si="204"/>
        <v>43.013000000000005</v>
      </c>
      <c r="Q800" s="38">
        <f t="shared" si="205"/>
        <v>172.05200000000002</v>
      </c>
      <c r="R800" s="38">
        <f t="shared" si="206"/>
        <v>30.969359999999998</v>
      </c>
      <c r="S800" s="38">
        <f t="shared" si="207"/>
        <v>3.4410400000000001</v>
      </c>
      <c r="T800" s="39">
        <f t="shared" si="208"/>
        <v>4481.9546</v>
      </c>
    </row>
    <row r="801" spans="2:20" ht="25.5" x14ac:dyDescent="0.2">
      <c r="B801" s="109">
        <v>719</v>
      </c>
      <c r="C801" s="30" t="s">
        <v>816</v>
      </c>
      <c r="D801" s="70">
        <v>500715.44</v>
      </c>
      <c r="E801" s="69">
        <v>523047.35</v>
      </c>
      <c r="F801" s="80">
        <v>0</v>
      </c>
      <c r="G801" s="34">
        <v>3674</v>
      </c>
      <c r="H801" s="44">
        <v>2502</v>
      </c>
      <c r="I801" s="71">
        <f t="shared" si="198"/>
        <v>4054.59</v>
      </c>
      <c r="J801" s="72">
        <v>0</v>
      </c>
      <c r="K801" s="38">
        <f t="shared" si="199"/>
        <v>405.45900000000006</v>
      </c>
      <c r="L801" s="38">
        <f t="shared" si="200"/>
        <v>121.6377</v>
      </c>
      <c r="M801" s="38">
        <f t="shared" si="201"/>
        <v>243.27539999999999</v>
      </c>
      <c r="N801" s="38">
        <f t="shared" si="202"/>
        <v>81.091800000000006</v>
      </c>
      <c r="O801" s="38">
        <f t="shared" si="203"/>
        <v>81.091800000000006</v>
      </c>
      <c r="P801" s="38">
        <f t="shared" si="204"/>
        <v>50.682375000000008</v>
      </c>
      <c r="Q801" s="38">
        <f t="shared" si="205"/>
        <v>202.72950000000003</v>
      </c>
      <c r="R801" s="38">
        <f t="shared" si="206"/>
        <v>36.491309999999999</v>
      </c>
      <c r="S801" s="38">
        <f t="shared" si="207"/>
        <v>4.0545900000000001</v>
      </c>
      <c r="T801" s="39">
        <f t="shared" si="208"/>
        <v>5281.1034750000017</v>
      </c>
    </row>
    <row r="802" spans="2:20" ht="25.5" x14ac:dyDescent="0.2">
      <c r="B802" s="109">
        <v>720</v>
      </c>
      <c r="C802" s="30" t="s">
        <v>817</v>
      </c>
      <c r="D802" s="70">
        <v>751073.17</v>
      </c>
      <c r="E802" s="69">
        <v>784571.03</v>
      </c>
      <c r="F802" s="80">
        <v>0</v>
      </c>
      <c r="G802" s="34">
        <v>3675</v>
      </c>
      <c r="H802" s="44">
        <v>2502</v>
      </c>
      <c r="I802" s="71">
        <f t="shared" si="198"/>
        <v>4866.7</v>
      </c>
      <c r="J802" s="72">
        <v>0</v>
      </c>
      <c r="K802" s="38">
        <f t="shared" si="199"/>
        <v>486.67</v>
      </c>
      <c r="L802" s="38">
        <f t="shared" si="200"/>
        <v>146.00099999999998</v>
      </c>
      <c r="M802" s="38">
        <f t="shared" si="201"/>
        <v>292.00199999999995</v>
      </c>
      <c r="N802" s="38">
        <f t="shared" si="202"/>
        <v>97.334000000000003</v>
      </c>
      <c r="O802" s="38">
        <f t="shared" si="203"/>
        <v>97.334000000000003</v>
      </c>
      <c r="P802" s="38">
        <f t="shared" si="204"/>
        <v>60.833750000000002</v>
      </c>
      <c r="Q802" s="38">
        <f t="shared" si="205"/>
        <v>243.33500000000001</v>
      </c>
      <c r="R802" s="38">
        <f t="shared" si="206"/>
        <v>43.800299999999993</v>
      </c>
      <c r="S802" s="38">
        <f t="shared" si="207"/>
        <v>4.8666999999999998</v>
      </c>
      <c r="T802" s="39">
        <f t="shared" si="208"/>
        <v>6338.8767499999985</v>
      </c>
    </row>
    <row r="803" spans="2:20" ht="25.5" x14ac:dyDescent="0.2">
      <c r="B803" s="109">
        <v>721</v>
      </c>
      <c r="C803" s="30" t="s">
        <v>818</v>
      </c>
      <c r="D803" s="70">
        <v>1126609.75</v>
      </c>
      <c r="E803" s="69">
        <v>1176856.54</v>
      </c>
      <c r="F803" s="80">
        <v>0</v>
      </c>
      <c r="G803" s="34">
        <v>3676</v>
      </c>
      <c r="H803" s="44">
        <v>2502</v>
      </c>
      <c r="I803" s="71">
        <f t="shared" si="198"/>
        <v>5831.7</v>
      </c>
      <c r="J803" s="72">
        <v>0</v>
      </c>
      <c r="K803" s="38">
        <f t="shared" si="199"/>
        <v>583.16999999999996</v>
      </c>
      <c r="L803" s="38">
        <f t="shared" si="200"/>
        <v>174.95099999999999</v>
      </c>
      <c r="M803" s="38">
        <f t="shared" si="201"/>
        <v>349.90199999999999</v>
      </c>
      <c r="N803" s="38">
        <f t="shared" si="202"/>
        <v>116.634</v>
      </c>
      <c r="O803" s="38">
        <f t="shared" si="203"/>
        <v>116.634</v>
      </c>
      <c r="P803" s="38">
        <f t="shared" si="204"/>
        <v>72.896249999999995</v>
      </c>
      <c r="Q803" s="38">
        <f t="shared" si="205"/>
        <v>291.58499999999998</v>
      </c>
      <c r="R803" s="38">
        <f t="shared" si="206"/>
        <v>52.485299999999995</v>
      </c>
      <c r="S803" s="38">
        <f t="shared" si="207"/>
        <v>5.8316999999999997</v>
      </c>
      <c r="T803" s="39">
        <f t="shared" si="208"/>
        <v>7595.7892499999998</v>
      </c>
    </row>
    <row r="804" spans="2:20" ht="25.5" x14ac:dyDescent="0.2">
      <c r="B804" s="109">
        <v>722</v>
      </c>
      <c r="C804" s="30" t="s">
        <v>819</v>
      </c>
      <c r="D804" s="70">
        <v>1502146.34</v>
      </c>
      <c r="E804" s="69">
        <v>1569142.07</v>
      </c>
      <c r="F804" s="80">
        <v>0</v>
      </c>
      <c r="G804" s="34">
        <v>3677</v>
      </c>
      <c r="H804" s="44">
        <v>2502</v>
      </c>
      <c r="I804" s="71">
        <f t="shared" si="198"/>
        <v>6780.81</v>
      </c>
      <c r="J804" s="72">
        <v>0</v>
      </c>
      <c r="K804" s="38">
        <f t="shared" si="199"/>
        <v>678.08100000000013</v>
      </c>
      <c r="L804" s="38">
        <f t="shared" si="200"/>
        <v>203.42430000000002</v>
      </c>
      <c r="M804" s="38">
        <f t="shared" si="201"/>
        <v>406.84860000000003</v>
      </c>
      <c r="N804" s="38">
        <f t="shared" si="202"/>
        <v>135.61620000000002</v>
      </c>
      <c r="O804" s="38">
        <f t="shared" si="203"/>
        <v>135.61620000000002</v>
      </c>
      <c r="P804" s="38">
        <f t="shared" si="204"/>
        <v>84.760125000000016</v>
      </c>
      <c r="Q804" s="38">
        <f t="shared" si="205"/>
        <v>339.04050000000007</v>
      </c>
      <c r="R804" s="38">
        <f t="shared" si="206"/>
        <v>61.027290000000001</v>
      </c>
      <c r="S804" s="38">
        <f t="shared" si="207"/>
        <v>6.7808100000000007</v>
      </c>
      <c r="T804" s="39">
        <f t="shared" si="208"/>
        <v>8832.0050250000004</v>
      </c>
    </row>
    <row r="805" spans="2:20" ht="25.5" x14ac:dyDescent="0.2">
      <c r="B805" s="109">
        <v>723</v>
      </c>
      <c r="C805" s="30" t="s">
        <v>820</v>
      </c>
      <c r="D805" s="70">
        <v>1502146.34</v>
      </c>
      <c r="E805" s="69">
        <v>1569142.07</v>
      </c>
      <c r="F805" s="80">
        <v>0</v>
      </c>
      <c r="G805" s="34">
        <v>3678</v>
      </c>
      <c r="H805" s="44">
        <v>2502</v>
      </c>
      <c r="I805" s="71">
        <f t="shared" si="198"/>
        <v>7407.33</v>
      </c>
      <c r="J805" s="72">
        <v>0</v>
      </c>
      <c r="K805" s="38">
        <f t="shared" si="199"/>
        <v>740.73300000000006</v>
      </c>
      <c r="L805" s="38">
        <f t="shared" si="200"/>
        <v>222.2199</v>
      </c>
      <c r="M805" s="38">
        <f t="shared" si="201"/>
        <v>444.43979999999999</v>
      </c>
      <c r="N805" s="38">
        <f t="shared" si="202"/>
        <v>148.14660000000001</v>
      </c>
      <c r="O805" s="38">
        <f t="shared" si="203"/>
        <v>148.14660000000001</v>
      </c>
      <c r="P805" s="38">
        <f t="shared" si="204"/>
        <v>92.591625000000008</v>
      </c>
      <c r="Q805" s="38">
        <f t="shared" si="205"/>
        <v>370.36650000000003</v>
      </c>
      <c r="R805" s="38">
        <f t="shared" si="206"/>
        <v>66.665969999999987</v>
      </c>
      <c r="S805" s="38">
        <f t="shared" si="207"/>
        <v>7.40733</v>
      </c>
      <c r="T805" s="39">
        <f t="shared" si="208"/>
        <v>9648.0473249999995</v>
      </c>
    </row>
    <row r="806" spans="2:20" x14ac:dyDescent="0.2">
      <c r="B806" s="211"/>
      <c r="C806" s="211"/>
      <c r="D806" s="211"/>
      <c r="E806" s="211"/>
      <c r="F806" s="211"/>
      <c r="G806" s="211"/>
      <c r="H806" s="211"/>
      <c r="I806" s="211"/>
      <c r="J806" s="211"/>
      <c r="K806" s="211"/>
      <c r="L806" s="211"/>
      <c r="M806" s="211"/>
      <c r="N806" s="211"/>
      <c r="O806" s="211"/>
      <c r="P806" s="211"/>
      <c r="Q806" s="211"/>
      <c r="R806" s="211"/>
      <c r="S806" s="211"/>
      <c r="T806" s="211"/>
    </row>
    <row r="807" spans="2:20" ht="15.75" x14ac:dyDescent="0.2">
      <c r="B807" s="73"/>
      <c r="C807" s="74"/>
      <c r="D807" s="75"/>
      <c r="E807" s="76"/>
      <c r="F807" s="63"/>
      <c r="G807" s="64"/>
      <c r="H807" s="65"/>
      <c r="I807" s="77"/>
      <c r="J807" s="66"/>
    </row>
    <row r="808" spans="2:20" ht="15.75" x14ac:dyDescent="0.2">
      <c r="B808" s="73"/>
      <c r="C808" s="74"/>
      <c r="D808" s="75"/>
      <c r="E808" s="76"/>
      <c r="F808" s="63"/>
      <c r="G808" s="64"/>
      <c r="H808" s="65"/>
      <c r="I808" s="77"/>
      <c r="J808" s="66"/>
    </row>
    <row r="809" spans="2:20" ht="15.75" x14ac:dyDescent="0.2">
      <c r="B809" s="73"/>
      <c r="C809" s="74"/>
      <c r="D809" s="75"/>
      <c r="E809" s="76"/>
      <c r="F809" s="63"/>
      <c r="G809" s="64"/>
      <c r="H809" s="65"/>
      <c r="I809" s="77"/>
      <c r="J809" s="66"/>
    </row>
    <row r="810" spans="2:20" ht="15.75" x14ac:dyDescent="0.2">
      <c r="B810" s="207" t="s">
        <v>671</v>
      </c>
      <c r="C810" s="207"/>
      <c r="D810" s="207"/>
      <c r="E810" s="207"/>
      <c r="F810" s="207"/>
      <c r="G810" s="207"/>
      <c r="H810" s="207"/>
      <c r="I810" s="207"/>
      <c r="J810" s="207"/>
      <c r="K810" s="82"/>
      <c r="L810" s="82"/>
      <c r="M810" s="82"/>
      <c r="N810" s="82"/>
      <c r="O810" s="82"/>
      <c r="P810" s="82"/>
      <c r="Q810" s="82"/>
      <c r="R810" s="82"/>
      <c r="S810" s="82"/>
      <c r="T810" s="82"/>
    </row>
    <row r="811" spans="2:20" ht="15.75" x14ac:dyDescent="0.2"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</row>
    <row r="812" spans="2:20" ht="15.75" x14ac:dyDescent="0.2">
      <c r="B812" s="208" t="s">
        <v>821</v>
      </c>
      <c r="C812" s="208"/>
      <c r="D812" s="208"/>
      <c r="E812" s="208"/>
      <c r="F812" s="208"/>
      <c r="G812" s="208"/>
      <c r="H812" s="208"/>
      <c r="I812" s="208"/>
      <c r="J812" s="208"/>
      <c r="K812" s="208" t="s">
        <v>7</v>
      </c>
      <c r="L812" s="208"/>
      <c r="M812" s="208"/>
      <c r="N812" s="208"/>
      <c r="O812" s="208"/>
      <c r="P812" s="208"/>
      <c r="Q812" s="82"/>
      <c r="R812" s="82"/>
      <c r="S812" s="82"/>
      <c r="T812" s="82"/>
    </row>
    <row r="813" spans="2:20" ht="22.5" x14ac:dyDescent="0.2">
      <c r="B813" s="192" t="s">
        <v>8</v>
      </c>
      <c r="C813" s="198" t="s">
        <v>9</v>
      </c>
      <c r="D813" s="200" t="s">
        <v>255</v>
      </c>
      <c r="E813" s="201" t="s">
        <v>256</v>
      </c>
      <c r="F813" s="202" t="s">
        <v>12</v>
      </c>
      <c r="G813" s="198" t="s">
        <v>13</v>
      </c>
      <c r="H813" s="199" t="s">
        <v>14</v>
      </c>
      <c r="I813" s="69" t="s">
        <v>257</v>
      </c>
      <c r="J813" s="69" t="s">
        <v>258</v>
      </c>
      <c r="K813" s="25" t="s">
        <v>17</v>
      </c>
      <c r="L813" s="25" t="s">
        <v>18</v>
      </c>
      <c r="M813" s="25" t="s">
        <v>19</v>
      </c>
      <c r="N813" s="25" t="s">
        <v>20</v>
      </c>
      <c r="O813" s="25" t="s">
        <v>21</v>
      </c>
      <c r="P813" s="25" t="s">
        <v>22</v>
      </c>
      <c r="Q813" s="25" t="s">
        <v>23</v>
      </c>
      <c r="R813" s="25" t="s">
        <v>24</v>
      </c>
      <c r="S813" s="25" t="s">
        <v>25</v>
      </c>
      <c r="T813" s="191" t="s">
        <v>26</v>
      </c>
    </row>
    <row r="814" spans="2:20" ht="22.5" x14ac:dyDescent="0.2">
      <c r="B814" s="192"/>
      <c r="C814" s="198"/>
      <c r="D814" s="200"/>
      <c r="E814" s="201"/>
      <c r="F814" s="202"/>
      <c r="G814" s="198"/>
      <c r="H814" s="199"/>
      <c r="I814" s="69" t="s">
        <v>27</v>
      </c>
      <c r="J814" s="69" t="s">
        <v>28</v>
      </c>
      <c r="K814" s="28" t="s">
        <v>27</v>
      </c>
      <c r="L814" s="28" t="s">
        <v>27</v>
      </c>
      <c r="M814" s="28" t="s">
        <v>27</v>
      </c>
      <c r="N814" s="28" t="s">
        <v>27</v>
      </c>
      <c r="O814" s="28" t="s">
        <v>27</v>
      </c>
      <c r="P814" s="28" t="s">
        <v>27</v>
      </c>
      <c r="Q814" s="28" t="s">
        <v>27</v>
      </c>
      <c r="R814" s="28" t="s">
        <v>27</v>
      </c>
      <c r="S814" s="28" t="s">
        <v>27</v>
      </c>
      <c r="T814" s="191"/>
    </row>
    <row r="815" spans="2:20" ht="28.5" x14ac:dyDescent="0.2">
      <c r="B815" s="109">
        <v>724</v>
      </c>
      <c r="C815" s="30" t="s">
        <v>822</v>
      </c>
      <c r="D815" s="70" t="s">
        <v>67</v>
      </c>
      <c r="E815" s="69" t="s">
        <v>67</v>
      </c>
      <c r="F815" s="33">
        <v>964</v>
      </c>
      <c r="G815" s="34">
        <v>2543</v>
      </c>
      <c r="H815" s="35" t="s">
        <v>30</v>
      </c>
      <c r="I815" s="71">
        <v>11.14</v>
      </c>
      <c r="J815" s="72">
        <v>19.78</v>
      </c>
      <c r="K815" s="38">
        <f t="shared" ref="K815:K878" si="209">0.1*I815</f>
        <v>1.1140000000000001</v>
      </c>
      <c r="L815" s="38">
        <f t="shared" ref="L815:L878" si="210">0.03*I815</f>
        <v>0.3342</v>
      </c>
      <c r="M815" s="38">
        <f t="shared" ref="M815:M878" si="211">0.06*I815</f>
        <v>0.66839999999999999</v>
      </c>
      <c r="N815" s="38">
        <f t="shared" ref="N815:N878" si="212">0.02*I815</f>
        <v>0.22280000000000003</v>
      </c>
      <c r="O815" s="38">
        <f t="shared" ref="O815:O878" si="213">0.02*I815</f>
        <v>0.22280000000000003</v>
      </c>
      <c r="P815" s="38">
        <f t="shared" ref="P815:P878" si="214">0.0125*I815</f>
        <v>0.13925000000000001</v>
      </c>
      <c r="Q815" s="38">
        <f t="shared" ref="Q815:Q878" si="215">0.05*I815</f>
        <v>0.55700000000000005</v>
      </c>
      <c r="R815" s="38">
        <f t="shared" ref="R815:R878" si="216">0.009*I815</f>
        <v>0.10026</v>
      </c>
      <c r="S815" s="38">
        <f t="shared" ref="S815:S878" si="217">0.001*I815</f>
        <v>1.1140000000000001E-2</v>
      </c>
      <c r="T815" s="39">
        <f t="shared" ref="T815:T878" si="218">SUM(I815:S815)</f>
        <v>34.289849999999994</v>
      </c>
    </row>
    <row r="816" spans="2:20" ht="28.5" x14ac:dyDescent="0.2">
      <c r="B816" s="109">
        <v>725</v>
      </c>
      <c r="C816" s="30" t="s">
        <v>823</v>
      </c>
      <c r="D816" s="70" t="s">
        <v>67</v>
      </c>
      <c r="E816" s="69" t="s">
        <v>67</v>
      </c>
      <c r="F816" s="33">
        <v>967</v>
      </c>
      <c r="G816" s="34">
        <v>2544</v>
      </c>
      <c r="H816" s="44" t="s">
        <v>824</v>
      </c>
      <c r="I816" s="71">
        <v>57.53</v>
      </c>
      <c r="J816" s="72">
        <v>0</v>
      </c>
      <c r="K816" s="38">
        <f t="shared" si="209"/>
        <v>5.7530000000000001</v>
      </c>
      <c r="L816" s="38">
        <f t="shared" si="210"/>
        <v>1.7259</v>
      </c>
      <c r="M816" s="38">
        <f t="shared" si="211"/>
        <v>3.4518</v>
      </c>
      <c r="N816" s="38">
        <f t="shared" si="212"/>
        <v>1.1506000000000001</v>
      </c>
      <c r="O816" s="38">
        <f t="shared" si="213"/>
        <v>1.1506000000000001</v>
      </c>
      <c r="P816" s="38">
        <f t="shared" si="214"/>
        <v>0.71912500000000001</v>
      </c>
      <c r="Q816" s="38">
        <f t="shared" si="215"/>
        <v>2.8765000000000001</v>
      </c>
      <c r="R816" s="38">
        <f t="shared" si="216"/>
        <v>0.51776999999999995</v>
      </c>
      <c r="S816" s="38">
        <f t="shared" si="217"/>
        <v>5.7530000000000005E-2</v>
      </c>
      <c r="T816" s="39">
        <f t="shared" si="218"/>
        <v>74.932825000000008</v>
      </c>
    </row>
    <row r="817" spans="2:20" x14ac:dyDescent="0.2">
      <c r="B817" s="109">
        <v>726</v>
      </c>
      <c r="C817" s="30" t="s">
        <v>825</v>
      </c>
      <c r="D817" s="70">
        <v>625.89</v>
      </c>
      <c r="E817" s="69">
        <v>653.79999999999995</v>
      </c>
      <c r="F817" s="33">
        <v>968</v>
      </c>
      <c r="G817" s="34">
        <v>2545</v>
      </c>
      <c r="H817" s="44" t="s">
        <v>824</v>
      </c>
      <c r="I817" s="71">
        <v>61.56</v>
      </c>
      <c r="J817" s="72">
        <v>0</v>
      </c>
      <c r="K817" s="38">
        <f t="shared" si="209"/>
        <v>6.1560000000000006</v>
      </c>
      <c r="L817" s="38">
        <f t="shared" si="210"/>
        <v>1.8468</v>
      </c>
      <c r="M817" s="38">
        <f t="shared" si="211"/>
        <v>3.6936</v>
      </c>
      <c r="N817" s="38">
        <f t="shared" si="212"/>
        <v>1.2312000000000001</v>
      </c>
      <c r="O817" s="38">
        <f t="shared" si="213"/>
        <v>1.2312000000000001</v>
      </c>
      <c r="P817" s="38">
        <f t="shared" si="214"/>
        <v>0.76950000000000007</v>
      </c>
      <c r="Q817" s="38">
        <f t="shared" si="215"/>
        <v>3.0780000000000003</v>
      </c>
      <c r="R817" s="38">
        <f t="shared" si="216"/>
        <v>0.55403999999999998</v>
      </c>
      <c r="S817" s="38">
        <f t="shared" si="217"/>
        <v>6.1560000000000004E-2</v>
      </c>
      <c r="T817" s="39">
        <f t="shared" si="218"/>
        <v>80.181900000000013</v>
      </c>
    </row>
    <row r="818" spans="2:20" x14ac:dyDescent="0.2">
      <c r="B818" s="109">
        <v>727</v>
      </c>
      <c r="C818" s="30" t="s">
        <v>826</v>
      </c>
      <c r="D818" s="70">
        <v>1251.79</v>
      </c>
      <c r="E818" s="69">
        <v>1307.6199999999999</v>
      </c>
      <c r="F818" s="33">
        <v>969</v>
      </c>
      <c r="G818" s="34">
        <v>2546</v>
      </c>
      <c r="H818" s="44" t="s">
        <v>824</v>
      </c>
      <c r="I818" s="71">
        <v>93.32</v>
      </c>
      <c r="J818" s="72">
        <v>0</v>
      </c>
      <c r="K818" s="38">
        <f t="shared" si="209"/>
        <v>9.331999999999999</v>
      </c>
      <c r="L818" s="38">
        <f t="shared" si="210"/>
        <v>2.7995999999999999</v>
      </c>
      <c r="M818" s="38">
        <f t="shared" si="211"/>
        <v>5.5991999999999997</v>
      </c>
      <c r="N818" s="38">
        <f t="shared" si="212"/>
        <v>1.8663999999999998</v>
      </c>
      <c r="O818" s="38">
        <f t="shared" si="213"/>
        <v>1.8663999999999998</v>
      </c>
      <c r="P818" s="38">
        <f t="shared" si="214"/>
        <v>1.1664999999999999</v>
      </c>
      <c r="Q818" s="38">
        <f t="shared" si="215"/>
        <v>4.6659999999999995</v>
      </c>
      <c r="R818" s="38">
        <f t="shared" si="216"/>
        <v>0.83987999999999985</v>
      </c>
      <c r="S818" s="38">
        <f t="shared" si="217"/>
        <v>9.332E-2</v>
      </c>
      <c r="T818" s="39">
        <f t="shared" si="218"/>
        <v>121.54929999999997</v>
      </c>
    </row>
    <row r="819" spans="2:20" x14ac:dyDescent="0.2">
      <c r="B819" s="109">
        <v>728</v>
      </c>
      <c r="C819" s="30" t="s">
        <v>827</v>
      </c>
      <c r="D819" s="70">
        <v>2503.58</v>
      </c>
      <c r="E819" s="69">
        <v>2615.2399999999998</v>
      </c>
      <c r="F819" s="33">
        <v>970</v>
      </c>
      <c r="G819" s="34">
        <v>2547</v>
      </c>
      <c r="H819" s="44" t="s">
        <v>824</v>
      </c>
      <c r="I819" s="71">
        <v>119.13</v>
      </c>
      <c r="J819" s="72">
        <v>0</v>
      </c>
      <c r="K819" s="38">
        <f t="shared" si="209"/>
        <v>11.913</v>
      </c>
      <c r="L819" s="38">
        <f t="shared" si="210"/>
        <v>3.5738999999999996</v>
      </c>
      <c r="M819" s="38">
        <f t="shared" si="211"/>
        <v>7.1477999999999993</v>
      </c>
      <c r="N819" s="38">
        <f t="shared" si="212"/>
        <v>2.3826000000000001</v>
      </c>
      <c r="O819" s="38">
        <f t="shared" si="213"/>
        <v>2.3826000000000001</v>
      </c>
      <c r="P819" s="38">
        <f t="shared" si="214"/>
        <v>1.489125</v>
      </c>
      <c r="Q819" s="38">
        <f t="shared" si="215"/>
        <v>5.9565000000000001</v>
      </c>
      <c r="R819" s="38">
        <f t="shared" si="216"/>
        <v>1.0721699999999998</v>
      </c>
      <c r="S819" s="38">
        <f t="shared" si="217"/>
        <v>0.11913</v>
      </c>
      <c r="T819" s="39">
        <f t="shared" si="218"/>
        <v>155.16682500000002</v>
      </c>
    </row>
    <row r="820" spans="2:20" x14ac:dyDescent="0.2">
      <c r="B820" s="109">
        <v>729</v>
      </c>
      <c r="C820" s="30" t="s">
        <v>828</v>
      </c>
      <c r="D820" s="70">
        <v>5007.1499999999996</v>
      </c>
      <c r="E820" s="69">
        <v>5230.47</v>
      </c>
      <c r="F820" s="33">
        <v>971</v>
      </c>
      <c r="G820" s="34">
        <v>2548</v>
      </c>
      <c r="H820" s="44" t="s">
        <v>824</v>
      </c>
      <c r="I820" s="71">
        <v>172.76</v>
      </c>
      <c r="J820" s="72">
        <v>0</v>
      </c>
      <c r="K820" s="38">
        <f t="shared" si="209"/>
        <v>17.276</v>
      </c>
      <c r="L820" s="38">
        <f t="shared" si="210"/>
        <v>5.1827999999999994</v>
      </c>
      <c r="M820" s="38">
        <f t="shared" si="211"/>
        <v>10.365599999999999</v>
      </c>
      <c r="N820" s="38">
        <f t="shared" si="212"/>
        <v>3.4552</v>
      </c>
      <c r="O820" s="38">
        <f t="shared" si="213"/>
        <v>3.4552</v>
      </c>
      <c r="P820" s="38">
        <f t="shared" si="214"/>
        <v>2.1595</v>
      </c>
      <c r="Q820" s="38">
        <f t="shared" si="215"/>
        <v>8.6379999999999999</v>
      </c>
      <c r="R820" s="38">
        <f t="shared" si="216"/>
        <v>1.5548399999999998</v>
      </c>
      <c r="S820" s="38">
        <f t="shared" si="217"/>
        <v>0.17276</v>
      </c>
      <c r="T820" s="39">
        <f t="shared" si="218"/>
        <v>225.01990000000001</v>
      </c>
    </row>
    <row r="821" spans="2:20" x14ac:dyDescent="0.2">
      <c r="B821" s="109">
        <v>730</v>
      </c>
      <c r="C821" s="30" t="s">
        <v>829</v>
      </c>
      <c r="D821" s="70">
        <v>10014.299999999999</v>
      </c>
      <c r="E821" s="69">
        <v>10460.94</v>
      </c>
      <c r="F821" s="33">
        <v>972</v>
      </c>
      <c r="G821" s="34">
        <v>2549</v>
      </c>
      <c r="H821" s="44" t="s">
        <v>824</v>
      </c>
      <c r="I821" s="71">
        <v>339.54</v>
      </c>
      <c r="J821" s="72">
        <v>0</v>
      </c>
      <c r="K821" s="38">
        <f t="shared" si="209"/>
        <v>33.954000000000001</v>
      </c>
      <c r="L821" s="38">
        <f t="shared" si="210"/>
        <v>10.186199999999999</v>
      </c>
      <c r="M821" s="38">
        <f t="shared" si="211"/>
        <v>20.372399999999999</v>
      </c>
      <c r="N821" s="38">
        <f t="shared" si="212"/>
        <v>6.7908000000000008</v>
      </c>
      <c r="O821" s="38">
        <f t="shared" si="213"/>
        <v>6.7908000000000008</v>
      </c>
      <c r="P821" s="38">
        <f t="shared" si="214"/>
        <v>4.2442500000000001</v>
      </c>
      <c r="Q821" s="38">
        <f t="shared" si="215"/>
        <v>16.977</v>
      </c>
      <c r="R821" s="38">
        <f t="shared" si="216"/>
        <v>3.05586</v>
      </c>
      <c r="S821" s="38">
        <f t="shared" si="217"/>
        <v>0.33954000000000001</v>
      </c>
      <c r="T821" s="39">
        <f t="shared" si="218"/>
        <v>442.25084999999996</v>
      </c>
    </row>
    <row r="822" spans="2:20" x14ac:dyDescent="0.2">
      <c r="B822" s="109">
        <v>731</v>
      </c>
      <c r="C822" s="30" t="s">
        <v>830</v>
      </c>
      <c r="D822" s="70">
        <v>15021.47</v>
      </c>
      <c r="E822" s="69">
        <v>15691.43</v>
      </c>
      <c r="F822" s="33">
        <v>973</v>
      </c>
      <c r="G822" s="34">
        <v>2550</v>
      </c>
      <c r="H822" s="44" t="s">
        <v>824</v>
      </c>
      <c r="I822" s="71">
        <v>363.35</v>
      </c>
      <c r="J822" s="72">
        <v>0</v>
      </c>
      <c r="K822" s="38">
        <f t="shared" si="209"/>
        <v>36.335000000000001</v>
      </c>
      <c r="L822" s="38">
        <f t="shared" si="210"/>
        <v>10.900500000000001</v>
      </c>
      <c r="M822" s="38">
        <f t="shared" si="211"/>
        <v>21.801000000000002</v>
      </c>
      <c r="N822" s="38">
        <f t="shared" si="212"/>
        <v>7.2670000000000003</v>
      </c>
      <c r="O822" s="38">
        <f t="shared" si="213"/>
        <v>7.2670000000000003</v>
      </c>
      <c r="P822" s="38">
        <f t="shared" si="214"/>
        <v>4.5418750000000001</v>
      </c>
      <c r="Q822" s="38">
        <f t="shared" si="215"/>
        <v>18.1675</v>
      </c>
      <c r="R822" s="38">
        <f t="shared" si="216"/>
        <v>3.2701500000000001</v>
      </c>
      <c r="S822" s="38">
        <f t="shared" si="217"/>
        <v>0.36335000000000001</v>
      </c>
      <c r="T822" s="39">
        <f t="shared" si="218"/>
        <v>473.26337500000005</v>
      </c>
    </row>
    <row r="823" spans="2:20" x14ac:dyDescent="0.2">
      <c r="B823" s="109">
        <v>732</v>
      </c>
      <c r="C823" s="30" t="s">
        <v>831</v>
      </c>
      <c r="D823" s="70">
        <v>25035.77</v>
      </c>
      <c r="E823" s="69">
        <v>26152.37</v>
      </c>
      <c r="F823" s="33">
        <v>974</v>
      </c>
      <c r="G823" s="34">
        <v>2551</v>
      </c>
      <c r="H823" s="44" t="s">
        <v>824</v>
      </c>
      <c r="I823" s="71">
        <v>462.64</v>
      </c>
      <c r="J823" s="72">
        <v>0</v>
      </c>
      <c r="K823" s="38">
        <f t="shared" si="209"/>
        <v>46.264000000000003</v>
      </c>
      <c r="L823" s="38">
        <f t="shared" si="210"/>
        <v>13.879199999999999</v>
      </c>
      <c r="M823" s="38">
        <f t="shared" si="211"/>
        <v>27.758399999999998</v>
      </c>
      <c r="N823" s="38">
        <f t="shared" si="212"/>
        <v>9.2528000000000006</v>
      </c>
      <c r="O823" s="38">
        <f t="shared" si="213"/>
        <v>9.2528000000000006</v>
      </c>
      <c r="P823" s="38">
        <f t="shared" si="214"/>
        <v>5.7830000000000004</v>
      </c>
      <c r="Q823" s="38">
        <f t="shared" si="215"/>
        <v>23.132000000000001</v>
      </c>
      <c r="R823" s="38">
        <f t="shared" si="216"/>
        <v>4.1637599999999999</v>
      </c>
      <c r="S823" s="38">
        <f t="shared" si="217"/>
        <v>0.46264</v>
      </c>
      <c r="T823" s="39">
        <f t="shared" si="218"/>
        <v>602.58859999999993</v>
      </c>
    </row>
    <row r="824" spans="2:20" x14ac:dyDescent="0.2">
      <c r="B824" s="109">
        <v>733</v>
      </c>
      <c r="C824" s="30" t="s">
        <v>832</v>
      </c>
      <c r="D824" s="70">
        <v>37553.65</v>
      </c>
      <c r="E824" s="69">
        <v>39228.54</v>
      </c>
      <c r="F824" s="33">
        <v>975</v>
      </c>
      <c r="G824" s="34">
        <v>2552</v>
      </c>
      <c r="H824" s="44" t="s">
        <v>824</v>
      </c>
      <c r="I824" s="71">
        <v>585.76</v>
      </c>
      <c r="J824" s="72">
        <v>0</v>
      </c>
      <c r="K824" s="38">
        <f t="shared" si="209"/>
        <v>58.576000000000001</v>
      </c>
      <c r="L824" s="38">
        <f t="shared" si="210"/>
        <v>17.572799999999997</v>
      </c>
      <c r="M824" s="38">
        <f t="shared" si="211"/>
        <v>35.145599999999995</v>
      </c>
      <c r="N824" s="38">
        <f t="shared" si="212"/>
        <v>11.715199999999999</v>
      </c>
      <c r="O824" s="38">
        <f t="shared" si="213"/>
        <v>11.715199999999999</v>
      </c>
      <c r="P824" s="38">
        <f t="shared" si="214"/>
        <v>7.3220000000000001</v>
      </c>
      <c r="Q824" s="38">
        <f t="shared" si="215"/>
        <v>29.288</v>
      </c>
      <c r="R824" s="38">
        <f t="shared" si="216"/>
        <v>5.2718399999999992</v>
      </c>
      <c r="S824" s="38">
        <f t="shared" si="217"/>
        <v>0.58576000000000006</v>
      </c>
      <c r="T824" s="39">
        <f t="shared" si="218"/>
        <v>762.95240000000001</v>
      </c>
    </row>
    <row r="825" spans="2:20" x14ac:dyDescent="0.2">
      <c r="B825" s="109">
        <v>734</v>
      </c>
      <c r="C825" s="30" t="s">
        <v>833</v>
      </c>
      <c r="D825" s="70">
        <v>50071.55</v>
      </c>
      <c r="E825" s="69">
        <v>52304.74</v>
      </c>
      <c r="F825" s="33">
        <v>976</v>
      </c>
      <c r="G825" s="34">
        <v>2553</v>
      </c>
      <c r="H825" s="44" t="s">
        <v>824</v>
      </c>
      <c r="I825" s="71">
        <v>776.37</v>
      </c>
      <c r="J825" s="72">
        <v>0</v>
      </c>
      <c r="K825" s="38">
        <f t="shared" si="209"/>
        <v>77.637</v>
      </c>
      <c r="L825" s="38">
        <f t="shared" si="210"/>
        <v>23.2911</v>
      </c>
      <c r="M825" s="38">
        <f t="shared" si="211"/>
        <v>46.5822</v>
      </c>
      <c r="N825" s="38">
        <f t="shared" si="212"/>
        <v>15.5274</v>
      </c>
      <c r="O825" s="38">
        <f t="shared" si="213"/>
        <v>15.5274</v>
      </c>
      <c r="P825" s="38">
        <f t="shared" si="214"/>
        <v>9.7046250000000001</v>
      </c>
      <c r="Q825" s="38">
        <f t="shared" si="215"/>
        <v>38.8185</v>
      </c>
      <c r="R825" s="38">
        <f t="shared" si="216"/>
        <v>6.9873299999999992</v>
      </c>
      <c r="S825" s="38">
        <f t="shared" si="217"/>
        <v>0.77637</v>
      </c>
      <c r="T825" s="39">
        <f t="shared" si="218"/>
        <v>1011.2219249999999</v>
      </c>
    </row>
    <row r="826" spans="2:20" x14ac:dyDescent="0.2">
      <c r="B826" s="109">
        <v>735</v>
      </c>
      <c r="C826" s="30" t="s">
        <v>834</v>
      </c>
      <c r="D826" s="70">
        <v>62589.43</v>
      </c>
      <c r="E826" s="69">
        <v>65380.92</v>
      </c>
      <c r="F826" s="33">
        <v>977</v>
      </c>
      <c r="G826" s="34">
        <v>2554</v>
      </c>
      <c r="H826" s="44" t="s">
        <v>824</v>
      </c>
      <c r="I826" s="71">
        <v>923.29</v>
      </c>
      <c r="J826" s="72">
        <v>0</v>
      </c>
      <c r="K826" s="38">
        <f t="shared" si="209"/>
        <v>92.329000000000008</v>
      </c>
      <c r="L826" s="38">
        <f t="shared" si="210"/>
        <v>27.698699999999999</v>
      </c>
      <c r="M826" s="38">
        <f t="shared" si="211"/>
        <v>55.397399999999998</v>
      </c>
      <c r="N826" s="38">
        <f t="shared" si="212"/>
        <v>18.465799999999998</v>
      </c>
      <c r="O826" s="38">
        <f t="shared" si="213"/>
        <v>18.465799999999998</v>
      </c>
      <c r="P826" s="38">
        <f t="shared" si="214"/>
        <v>11.541125000000001</v>
      </c>
      <c r="Q826" s="38">
        <f t="shared" si="215"/>
        <v>46.164500000000004</v>
      </c>
      <c r="R826" s="38">
        <f t="shared" si="216"/>
        <v>8.3096099999999993</v>
      </c>
      <c r="S826" s="38">
        <f t="shared" si="217"/>
        <v>0.92328999999999994</v>
      </c>
      <c r="T826" s="39">
        <f t="shared" si="218"/>
        <v>1202.5852249999998</v>
      </c>
    </row>
    <row r="827" spans="2:20" x14ac:dyDescent="0.2">
      <c r="B827" s="109">
        <v>736</v>
      </c>
      <c r="C827" s="30" t="s">
        <v>835</v>
      </c>
      <c r="D827" s="70">
        <v>100143.09</v>
      </c>
      <c r="E827" s="69">
        <v>104609.47</v>
      </c>
      <c r="F827" s="33">
        <v>978</v>
      </c>
      <c r="G827" s="34">
        <v>2555</v>
      </c>
      <c r="H827" s="44" t="s">
        <v>824</v>
      </c>
      <c r="I827" s="71">
        <v>1294.5999999999999</v>
      </c>
      <c r="J827" s="72">
        <v>0</v>
      </c>
      <c r="K827" s="38">
        <f t="shared" si="209"/>
        <v>129.46</v>
      </c>
      <c r="L827" s="38">
        <f t="shared" si="210"/>
        <v>38.837999999999994</v>
      </c>
      <c r="M827" s="38">
        <f t="shared" si="211"/>
        <v>77.675999999999988</v>
      </c>
      <c r="N827" s="38">
        <f t="shared" si="212"/>
        <v>25.891999999999999</v>
      </c>
      <c r="O827" s="38">
        <f t="shared" si="213"/>
        <v>25.891999999999999</v>
      </c>
      <c r="P827" s="38">
        <f t="shared" si="214"/>
        <v>16.182500000000001</v>
      </c>
      <c r="Q827" s="38">
        <f t="shared" si="215"/>
        <v>64.73</v>
      </c>
      <c r="R827" s="38">
        <f t="shared" si="216"/>
        <v>11.651399999999999</v>
      </c>
      <c r="S827" s="38">
        <f t="shared" si="217"/>
        <v>1.2946</v>
      </c>
      <c r="T827" s="39">
        <f t="shared" si="218"/>
        <v>1686.2164999999998</v>
      </c>
    </row>
    <row r="828" spans="2:20" x14ac:dyDescent="0.2">
      <c r="B828" s="109">
        <v>737</v>
      </c>
      <c r="C828" s="30" t="s">
        <v>836</v>
      </c>
      <c r="D828" s="70">
        <v>150214.64000000001</v>
      </c>
      <c r="E828" s="69">
        <v>156914.21</v>
      </c>
      <c r="F828" s="33">
        <v>979</v>
      </c>
      <c r="G828" s="34">
        <v>2556</v>
      </c>
      <c r="H828" s="44" t="s">
        <v>824</v>
      </c>
      <c r="I828" s="71">
        <v>1945.88</v>
      </c>
      <c r="J828" s="72">
        <v>0</v>
      </c>
      <c r="K828" s="38">
        <f t="shared" si="209"/>
        <v>194.58800000000002</v>
      </c>
      <c r="L828" s="38">
        <f t="shared" si="210"/>
        <v>58.376400000000004</v>
      </c>
      <c r="M828" s="38">
        <f t="shared" si="211"/>
        <v>116.75280000000001</v>
      </c>
      <c r="N828" s="38">
        <f t="shared" si="212"/>
        <v>38.9176</v>
      </c>
      <c r="O828" s="38">
        <f t="shared" si="213"/>
        <v>38.9176</v>
      </c>
      <c r="P828" s="38">
        <f t="shared" si="214"/>
        <v>24.323500000000003</v>
      </c>
      <c r="Q828" s="38">
        <f t="shared" si="215"/>
        <v>97.294000000000011</v>
      </c>
      <c r="R828" s="38">
        <f t="shared" si="216"/>
        <v>17.512920000000001</v>
      </c>
      <c r="S828" s="38">
        <f t="shared" si="217"/>
        <v>1.9458800000000001</v>
      </c>
      <c r="T828" s="39">
        <f t="shared" si="218"/>
        <v>2534.5087000000012</v>
      </c>
    </row>
    <row r="829" spans="2:20" x14ac:dyDescent="0.2">
      <c r="B829" s="109">
        <v>738</v>
      </c>
      <c r="C829" s="30" t="s">
        <v>837</v>
      </c>
      <c r="D829" s="70">
        <v>250357.73</v>
      </c>
      <c r="E829" s="69">
        <v>261523.68</v>
      </c>
      <c r="F829" s="33">
        <v>980</v>
      </c>
      <c r="G829" s="34">
        <v>2557</v>
      </c>
      <c r="H829" s="44" t="s">
        <v>824</v>
      </c>
      <c r="I829" s="71">
        <v>2620.98</v>
      </c>
      <c r="J829" s="72">
        <v>0</v>
      </c>
      <c r="K829" s="38">
        <f t="shared" si="209"/>
        <v>262.09800000000001</v>
      </c>
      <c r="L829" s="38">
        <f t="shared" si="210"/>
        <v>78.629400000000004</v>
      </c>
      <c r="M829" s="38">
        <f t="shared" si="211"/>
        <v>157.25880000000001</v>
      </c>
      <c r="N829" s="38">
        <f t="shared" si="212"/>
        <v>52.419600000000003</v>
      </c>
      <c r="O829" s="38">
        <f t="shared" si="213"/>
        <v>52.419600000000003</v>
      </c>
      <c r="P829" s="38">
        <f t="shared" si="214"/>
        <v>32.762250000000002</v>
      </c>
      <c r="Q829" s="38">
        <f t="shared" si="215"/>
        <v>131.04900000000001</v>
      </c>
      <c r="R829" s="38">
        <f t="shared" si="216"/>
        <v>23.588819999999998</v>
      </c>
      <c r="S829" s="38">
        <f t="shared" si="217"/>
        <v>2.6209799999999999</v>
      </c>
      <c r="T829" s="39">
        <f t="shared" si="218"/>
        <v>3413.8264500000005</v>
      </c>
    </row>
    <row r="830" spans="2:20" x14ac:dyDescent="0.2">
      <c r="B830" s="109">
        <v>739</v>
      </c>
      <c r="C830" s="30" t="s">
        <v>838</v>
      </c>
      <c r="D830" s="70">
        <v>375536.58</v>
      </c>
      <c r="E830" s="69">
        <v>392285.51</v>
      </c>
      <c r="F830" s="33">
        <v>981</v>
      </c>
      <c r="G830" s="34">
        <v>2558</v>
      </c>
      <c r="H830" s="44" t="s">
        <v>824</v>
      </c>
      <c r="I830" s="71">
        <v>3441.04</v>
      </c>
      <c r="J830" s="72">
        <v>0</v>
      </c>
      <c r="K830" s="38">
        <f t="shared" si="209"/>
        <v>344.10400000000004</v>
      </c>
      <c r="L830" s="38">
        <f t="shared" si="210"/>
        <v>103.2312</v>
      </c>
      <c r="M830" s="38">
        <f t="shared" si="211"/>
        <v>206.4624</v>
      </c>
      <c r="N830" s="38">
        <f t="shared" si="212"/>
        <v>68.820800000000006</v>
      </c>
      <c r="O830" s="38">
        <f t="shared" si="213"/>
        <v>68.820800000000006</v>
      </c>
      <c r="P830" s="38">
        <f t="shared" si="214"/>
        <v>43.013000000000005</v>
      </c>
      <c r="Q830" s="38">
        <f t="shared" si="215"/>
        <v>172.05200000000002</v>
      </c>
      <c r="R830" s="38">
        <f t="shared" si="216"/>
        <v>30.969359999999998</v>
      </c>
      <c r="S830" s="38">
        <f t="shared" si="217"/>
        <v>3.4410400000000001</v>
      </c>
      <c r="T830" s="39">
        <f t="shared" si="218"/>
        <v>4481.9546</v>
      </c>
    </row>
    <row r="831" spans="2:20" x14ac:dyDescent="0.2">
      <c r="B831" s="109">
        <v>740</v>
      </c>
      <c r="C831" s="30" t="s">
        <v>839</v>
      </c>
      <c r="D831" s="70">
        <v>500715.44</v>
      </c>
      <c r="E831" s="69">
        <v>523047.35</v>
      </c>
      <c r="F831" s="33">
        <v>982</v>
      </c>
      <c r="G831" s="34">
        <v>2559</v>
      </c>
      <c r="H831" s="44" t="s">
        <v>824</v>
      </c>
      <c r="I831" s="71">
        <v>4054.59</v>
      </c>
      <c r="J831" s="72">
        <v>0</v>
      </c>
      <c r="K831" s="38">
        <f t="shared" si="209"/>
        <v>405.45900000000006</v>
      </c>
      <c r="L831" s="38">
        <f t="shared" si="210"/>
        <v>121.6377</v>
      </c>
      <c r="M831" s="38">
        <f t="shared" si="211"/>
        <v>243.27539999999999</v>
      </c>
      <c r="N831" s="38">
        <f t="shared" si="212"/>
        <v>81.091800000000006</v>
      </c>
      <c r="O831" s="38">
        <f t="shared" si="213"/>
        <v>81.091800000000006</v>
      </c>
      <c r="P831" s="38">
        <f t="shared" si="214"/>
        <v>50.682375000000008</v>
      </c>
      <c r="Q831" s="38">
        <f t="shared" si="215"/>
        <v>202.72950000000003</v>
      </c>
      <c r="R831" s="38">
        <f t="shared" si="216"/>
        <v>36.491309999999999</v>
      </c>
      <c r="S831" s="38">
        <f t="shared" si="217"/>
        <v>4.0545900000000001</v>
      </c>
      <c r="T831" s="39">
        <f t="shared" si="218"/>
        <v>5281.1034750000017</v>
      </c>
    </row>
    <row r="832" spans="2:20" x14ac:dyDescent="0.2">
      <c r="B832" s="109">
        <v>741</v>
      </c>
      <c r="C832" s="30" t="s">
        <v>840</v>
      </c>
      <c r="D832" s="70">
        <v>751073.17</v>
      </c>
      <c r="E832" s="69">
        <v>784571.03</v>
      </c>
      <c r="F832" s="33">
        <v>1520</v>
      </c>
      <c r="G832" s="34">
        <v>2560</v>
      </c>
      <c r="H832" s="44" t="s">
        <v>824</v>
      </c>
      <c r="I832" s="71">
        <v>4866.7</v>
      </c>
      <c r="J832" s="72">
        <v>0</v>
      </c>
      <c r="K832" s="38">
        <f t="shared" si="209"/>
        <v>486.67</v>
      </c>
      <c r="L832" s="38">
        <f t="shared" si="210"/>
        <v>146.00099999999998</v>
      </c>
      <c r="M832" s="38">
        <f t="shared" si="211"/>
        <v>292.00199999999995</v>
      </c>
      <c r="N832" s="38">
        <f t="shared" si="212"/>
        <v>97.334000000000003</v>
      </c>
      <c r="O832" s="38">
        <f t="shared" si="213"/>
        <v>97.334000000000003</v>
      </c>
      <c r="P832" s="38">
        <f t="shared" si="214"/>
        <v>60.833750000000002</v>
      </c>
      <c r="Q832" s="38">
        <f t="shared" si="215"/>
        <v>243.33500000000001</v>
      </c>
      <c r="R832" s="38">
        <f t="shared" si="216"/>
        <v>43.800299999999993</v>
      </c>
      <c r="S832" s="38">
        <f t="shared" si="217"/>
        <v>4.8666999999999998</v>
      </c>
      <c r="T832" s="39">
        <f t="shared" si="218"/>
        <v>6338.8767499999985</v>
      </c>
    </row>
    <row r="833" spans="2:20" x14ac:dyDescent="0.2">
      <c r="B833" s="109">
        <v>742</v>
      </c>
      <c r="C833" s="30" t="s">
        <v>841</v>
      </c>
      <c r="D833" s="70">
        <v>1126609.75</v>
      </c>
      <c r="E833" s="69">
        <v>1176856.54</v>
      </c>
      <c r="F833" s="33">
        <v>1521</v>
      </c>
      <c r="G833" s="34">
        <v>2561</v>
      </c>
      <c r="H833" s="44" t="s">
        <v>824</v>
      </c>
      <c r="I833" s="71">
        <v>5831.7</v>
      </c>
      <c r="J833" s="72">
        <v>0</v>
      </c>
      <c r="K833" s="38">
        <f t="shared" si="209"/>
        <v>583.16999999999996</v>
      </c>
      <c r="L833" s="38">
        <f t="shared" si="210"/>
        <v>174.95099999999999</v>
      </c>
      <c r="M833" s="38">
        <f t="shared" si="211"/>
        <v>349.90199999999999</v>
      </c>
      <c r="N833" s="38">
        <f t="shared" si="212"/>
        <v>116.634</v>
      </c>
      <c r="O833" s="38">
        <f t="shared" si="213"/>
        <v>116.634</v>
      </c>
      <c r="P833" s="38">
        <f t="shared" si="214"/>
        <v>72.896249999999995</v>
      </c>
      <c r="Q833" s="38">
        <f t="shared" si="215"/>
        <v>291.58499999999998</v>
      </c>
      <c r="R833" s="38">
        <f t="shared" si="216"/>
        <v>52.485299999999995</v>
      </c>
      <c r="S833" s="38">
        <f t="shared" si="217"/>
        <v>5.8316999999999997</v>
      </c>
      <c r="T833" s="39">
        <f t="shared" si="218"/>
        <v>7595.7892499999998</v>
      </c>
    </row>
    <row r="834" spans="2:20" x14ac:dyDescent="0.2">
      <c r="B834" s="109">
        <v>743</v>
      </c>
      <c r="C834" s="30" t="s">
        <v>842</v>
      </c>
      <c r="D834" s="70">
        <v>1502146.34</v>
      </c>
      <c r="E834" s="69">
        <v>1569142.07</v>
      </c>
      <c r="F834" s="33">
        <v>1522</v>
      </c>
      <c r="G834" s="34">
        <v>2562</v>
      </c>
      <c r="H834" s="44" t="s">
        <v>824</v>
      </c>
      <c r="I834" s="71">
        <v>6780.81</v>
      </c>
      <c r="J834" s="72">
        <v>0</v>
      </c>
      <c r="K834" s="38">
        <f t="shared" si="209"/>
        <v>678.08100000000013</v>
      </c>
      <c r="L834" s="38">
        <f t="shared" si="210"/>
        <v>203.42430000000002</v>
      </c>
      <c r="M834" s="38">
        <f t="shared" si="211"/>
        <v>406.84860000000003</v>
      </c>
      <c r="N834" s="38">
        <f t="shared" si="212"/>
        <v>135.61620000000002</v>
      </c>
      <c r="O834" s="38">
        <f t="shared" si="213"/>
        <v>135.61620000000002</v>
      </c>
      <c r="P834" s="38">
        <f t="shared" si="214"/>
        <v>84.760125000000016</v>
      </c>
      <c r="Q834" s="38">
        <f t="shared" si="215"/>
        <v>339.04050000000007</v>
      </c>
      <c r="R834" s="38">
        <f t="shared" si="216"/>
        <v>61.027290000000001</v>
      </c>
      <c r="S834" s="38">
        <f t="shared" si="217"/>
        <v>6.7808100000000007</v>
      </c>
      <c r="T834" s="39">
        <f t="shared" si="218"/>
        <v>8832.0050250000004</v>
      </c>
    </row>
    <row r="835" spans="2:20" x14ac:dyDescent="0.2">
      <c r="B835" s="109">
        <v>744</v>
      </c>
      <c r="C835" s="30" t="s">
        <v>843</v>
      </c>
      <c r="D835" s="70">
        <v>1502146.34</v>
      </c>
      <c r="E835" s="69">
        <v>1569142.07</v>
      </c>
      <c r="F835" s="33">
        <v>1523</v>
      </c>
      <c r="G835" s="34">
        <v>2563</v>
      </c>
      <c r="H835" s="44" t="s">
        <v>824</v>
      </c>
      <c r="I835" s="71">
        <v>7407.33</v>
      </c>
      <c r="J835" s="72">
        <v>0</v>
      </c>
      <c r="K835" s="38">
        <f t="shared" si="209"/>
        <v>740.73300000000006</v>
      </c>
      <c r="L835" s="38">
        <f t="shared" si="210"/>
        <v>222.2199</v>
      </c>
      <c r="M835" s="38">
        <f t="shared" si="211"/>
        <v>444.43979999999999</v>
      </c>
      <c r="N835" s="38">
        <f t="shared" si="212"/>
        <v>148.14660000000001</v>
      </c>
      <c r="O835" s="38">
        <f t="shared" si="213"/>
        <v>148.14660000000001</v>
      </c>
      <c r="P835" s="38">
        <f t="shared" si="214"/>
        <v>92.591625000000008</v>
      </c>
      <c r="Q835" s="38">
        <f t="shared" si="215"/>
        <v>370.36650000000003</v>
      </c>
      <c r="R835" s="38">
        <f t="shared" si="216"/>
        <v>66.665969999999987</v>
      </c>
      <c r="S835" s="38">
        <f t="shared" si="217"/>
        <v>7.40733</v>
      </c>
      <c r="T835" s="39">
        <f t="shared" si="218"/>
        <v>9648.0473249999995</v>
      </c>
    </row>
    <row r="836" spans="2:20" ht="28.5" x14ac:dyDescent="0.2">
      <c r="B836" s="109">
        <v>745</v>
      </c>
      <c r="C836" s="30" t="s">
        <v>844</v>
      </c>
      <c r="D836" s="70" t="s">
        <v>67</v>
      </c>
      <c r="E836" s="69" t="s">
        <v>67</v>
      </c>
      <c r="F836" s="33">
        <v>1054</v>
      </c>
      <c r="G836" s="34">
        <v>2564</v>
      </c>
      <c r="H836" s="44" t="s">
        <v>824</v>
      </c>
      <c r="I836" s="71">
        <v>44.53</v>
      </c>
      <c r="J836" s="72">
        <v>0</v>
      </c>
      <c r="K836" s="38">
        <f t="shared" si="209"/>
        <v>4.4530000000000003</v>
      </c>
      <c r="L836" s="38">
        <f t="shared" si="210"/>
        <v>1.3359000000000001</v>
      </c>
      <c r="M836" s="38">
        <f t="shared" si="211"/>
        <v>2.6718000000000002</v>
      </c>
      <c r="N836" s="38">
        <f t="shared" si="212"/>
        <v>0.89060000000000006</v>
      </c>
      <c r="O836" s="38">
        <f t="shared" si="213"/>
        <v>0.89060000000000006</v>
      </c>
      <c r="P836" s="38">
        <f t="shared" si="214"/>
        <v>0.55662500000000004</v>
      </c>
      <c r="Q836" s="38">
        <f t="shared" si="215"/>
        <v>2.2265000000000001</v>
      </c>
      <c r="R836" s="38">
        <f t="shared" si="216"/>
        <v>0.40076999999999996</v>
      </c>
      <c r="S836" s="38">
        <f t="shared" si="217"/>
        <v>4.453E-2</v>
      </c>
      <c r="T836" s="39">
        <f t="shared" si="218"/>
        <v>58.000325000000004</v>
      </c>
    </row>
    <row r="837" spans="2:20" x14ac:dyDescent="0.2">
      <c r="B837" s="109">
        <v>746</v>
      </c>
      <c r="C837" s="30" t="s">
        <v>845</v>
      </c>
      <c r="D837" s="70">
        <v>625.89</v>
      </c>
      <c r="E837" s="69">
        <v>653.79999999999995</v>
      </c>
      <c r="F837" s="33">
        <v>1038</v>
      </c>
      <c r="G837" s="34">
        <v>2565</v>
      </c>
      <c r="H837" s="44" t="s">
        <v>824</v>
      </c>
      <c r="I837" s="71">
        <v>44.53</v>
      </c>
      <c r="J837" s="72">
        <v>0</v>
      </c>
      <c r="K837" s="38">
        <f t="shared" si="209"/>
        <v>4.4530000000000003</v>
      </c>
      <c r="L837" s="38">
        <f t="shared" si="210"/>
        <v>1.3359000000000001</v>
      </c>
      <c r="M837" s="38">
        <f t="shared" si="211"/>
        <v>2.6718000000000002</v>
      </c>
      <c r="N837" s="38">
        <f t="shared" si="212"/>
        <v>0.89060000000000006</v>
      </c>
      <c r="O837" s="38">
        <f t="shared" si="213"/>
        <v>0.89060000000000006</v>
      </c>
      <c r="P837" s="38">
        <f t="shared" si="214"/>
        <v>0.55662500000000004</v>
      </c>
      <c r="Q837" s="38">
        <f t="shared" si="215"/>
        <v>2.2265000000000001</v>
      </c>
      <c r="R837" s="38">
        <f t="shared" si="216"/>
        <v>0.40076999999999996</v>
      </c>
      <c r="S837" s="38">
        <f t="shared" si="217"/>
        <v>4.453E-2</v>
      </c>
      <c r="T837" s="39">
        <f t="shared" si="218"/>
        <v>58.000325000000004</v>
      </c>
    </row>
    <row r="838" spans="2:20" x14ac:dyDescent="0.2">
      <c r="B838" s="109">
        <v>747</v>
      </c>
      <c r="C838" s="30" t="s">
        <v>846</v>
      </c>
      <c r="D838" s="70">
        <v>1251.79</v>
      </c>
      <c r="E838" s="69">
        <v>1307.6199999999999</v>
      </c>
      <c r="F838" s="33">
        <v>1039</v>
      </c>
      <c r="G838" s="34">
        <v>2566</v>
      </c>
      <c r="H838" s="44" t="s">
        <v>824</v>
      </c>
      <c r="I838" s="71">
        <v>44.53</v>
      </c>
      <c r="J838" s="72">
        <v>0</v>
      </c>
      <c r="K838" s="38">
        <f t="shared" si="209"/>
        <v>4.4530000000000003</v>
      </c>
      <c r="L838" s="38">
        <f t="shared" si="210"/>
        <v>1.3359000000000001</v>
      </c>
      <c r="M838" s="38">
        <f t="shared" si="211"/>
        <v>2.6718000000000002</v>
      </c>
      <c r="N838" s="38">
        <f t="shared" si="212"/>
        <v>0.89060000000000006</v>
      </c>
      <c r="O838" s="38">
        <f t="shared" si="213"/>
        <v>0.89060000000000006</v>
      </c>
      <c r="P838" s="38">
        <f t="shared" si="214"/>
        <v>0.55662500000000004</v>
      </c>
      <c r="Q838" s="38">
        <f t="shared" si="215"/>
        <v>2.2265000000000001</v>
      </c>
      <c r="R838" s="38">
        <f t="shared" si="216"/>
        <v>0.40076999999999996</v>
      </c>
      <c r="S838" s="38">
        <f t="shared" si="217"/>
        <v>4.453E-2</v>
      </c>
      <c r="T838" s="39">
        <f t="shared" si="218"/>
        <v>58.000325000000004</v>
      </c>
    </row>
    <row r="839" spans="2:20" x14ac:dyDescent="0.2">
      <c r="B839" s="109">
        <v>748</v>
      </c>
      <c r="C839" s="30" t="s">
        <v>847</v>
      </c>
      <c r="D839" s="70">
        <v>2503.58</v>
      </c>
      <c r="E839" s="69">
        <v>2615.2399999999998</v>
      </c>
      <c r="F839" s="33">
        <v>1040</v>
      </c>
      <c r="G839" s="34">
        <v>2567</v>
      </c>
      <c r="H839" s="44" t="s">
        <v>824</v>
      </c>
      <c r="I839" s="71">
        <v>44.53</v>
      </c>
      <c r="J839" s="72">
        <v>0</v>
      </c>
      <c r="K839" s="38">
        <f t="shared" si="209"/>
        <v>4.4530000000000003</v>
      </c>
      <c r="L839" s="38">
        <f t="shared" si="210"/>
        <v>1.3359000000000001</v>
      </c>
      <c r="M839" s="38">
        <f t="shared" si="211"/>
        <v>2.6718000000000002</v>
      </c>
      <c r="N839" s="38">
        <f t="shared" si="212"/>
        <v>0.89060000000000006</v>
      </c>
      <c r="O839" s="38">
        <f t="shared" si="213"/>
        <v>0.89060000000000006</v>
      </c>
      <c r="P839" s="38">
        <f t="shared" si="214"/>
        <v>0.55662500000000004</v>
      </c>
      <c r="Q839" s="38">
        <f t="shared" si="215"/>
        <v>2.2265000000000001</v>
      </c>
      <c r="R839" s="38">
        <f t="shared" si="216"/>
        <v>0.40076999999999996</v>
      </c>
      <c r="S839" s="38">
        <f t="shared" si="217"/>
        <v>4.453E-2</v>
      </c>
      <c r="T839" s="39">
        <f t="shared" si="218"/>
        <v>58.000325000000004</v>
      </c>
    </row>
    <row r="840" spans="2:20" x14ac:dyDescent="0.2">
      <c r="B840" s="109">
        <v>749</v>
      </c>
      <c r="C840" s="30" t="s">
        <v>848</v>
      </c>
      <c r="D840" s="70">
        <v>5007.1499999999996</v>
      </c>
      <c r="E840" s="69">
        <v>5230.47</v>
      </c>
      <c r="F840" s="33">
        <v>1041</v>
      </c>
      <c r="G840" s="34">
        <v>2568</v>
      </c>
      <c r="H840" s="44" t="s">
        <v>824</v>
      </c>
      <c r="I840" s="71">
        <f t="shared" ref="I840:I855" si="219">I820*0.3</f>
        <v>51.827999999999996</v>
      </c>
      <c r="J840" s="72">
        <v>0</v>
      </c>
      <c r="K840" s="38">
        <f t="shared" si="209"/>
        <v>5.1828000000000003</v>
      </c>
      <c r="L840" s="38">
        <f t="shared" si="210"/>
        <v>1.5548399999999998</v>
      </c>
      <c r="M840" s="38">
        <f t="shared" si="211"/>
        <v>3.1096799999999996</v>
      </c>
      <c r="N840" s="38">
        <f t="shared" si="212"/>
        <v>1.0365599999999999</v>
      </c>
      <c r="O840" s="38">
        <f t="shared" si="213"/>
        <v>1.0365599999999999</v>
      </c>
      <c r="P840" s="38">
        <f t="shared" si="214"/>
        <v>0.64785000000000004</v>
      </c>
      <c r="Q840" s="38">
        <f t="shared" si="215"/>
        <v>2.5914000000000001</v>
      </c>
      <c r="R840" s="38">
        <f t="shared" si="216"/>
        <v>0.46645199999999992</v>
      </c>
      <c r="S840" s="38">
        <f t="shared" si="217"/>
        <v>5.1827999999999999E-2</v>
      </c>
      <c r="T840" s="39">
        <f t="shared" si="218"/>
        <v>67.505969999999991</v>
      </c>
    </row>
    <row r="841" spans="2:20" x14ac:dyDescent="0.2">
      <c r="B841" s="109">
        <v>750</v>
      </c>
      <c r="C841" s="30" t="s">
        <v>849</v>
      </c>
      <c r="D841" s="70">
        <v>10014.299999999999</v>
      </c>
      <c r="E841" s="69">
        <v>10460.94</v>
      </c>
      <c r="F841" s="33">
        <v>1042</v>
      </c>
      <c r="G841" s="34">
        <v>2569</v>
      </c>
      <c r="H841" s="44" t="s">
        <v>824</v>
      </c>
      <c r="I841" s="71">
        <f t="shared" si="219"/>
        <v>101.86200000000001</v>
      </c>
      <c r="J841" s="72">
        <v>0</v>
      </c>
      <c r="K841" s="38">
        <f t="shared" si="209"/>
        <v>10.186200000000001</v>
      </c>
      <c r="L841" s="38">
        <f t="shared" si="210"/>
        <v>3.05586</v>
      </c>
      <c r="M841" s="38">
        <f t="shared" si="211"/>
        <v>6.11172</v>
      </c>
      <c r="N841" s="38">
        <f t="shared" si="212"/>
        <v>2.0372400000000002</v>
      </c>
      <c r="O841" s="38">
        <f t="shared" si="213"/>
        <v>2.0372400000000002</v>
      </c>
      <c r="P841" s="38">
        <f t="shared" si="214"/>
        <v>1.2732750000000002</v>
      </c>
      <c r="Q841" s="38">
        <f t="shared" si="215"/>
        <v>5.0931000000000006</v>
      </c>
      <c r="R841" s="38">
        <f t="shared" si="216"/>
        <v>0.91675799999999996</v>
      </c>
      <c r="S841" s="38">
        <f t="shared" si="217"/>
        <v>0.10186200000000001</v>
      </c>
      <c r="T841" s="39">
        <f t="shared" si="218"/>
        <v>132.67525499999999</v>
      </c>
    </row>
    <row r="842" spans="2:20" x14ac:dyDescent="0.2">
      <c r="B842" s="109">
        <v>751</v>
      </c>
      <c r="C842" s="30" t="s">
        <v>850</v>
      </c>
      <c r="D842" s="70">
        <v>15021.47</v>
      </c>
      <c r="E842" s="69">
        <v>15691.43</v>
      </c>
      <c r="F842" s="33">
        <v>1043</v>
      </c>
      <c r="G842" s="34">
        <v>2570</v>
      </c>
      <c r="H842" s="44" t="s">
        <v>824</v>
      </c>
      <c r="I842" s="71">
        <f t="shared" si="219"/>
        <v>109.00500000000001</v>
      </c>
      <c r="J842" s="72">
        <v>0</v>
      </c>
      <c r="K842" s="38">
        <f t="shared" si="209"/>
        <v>10.900500000000001</v>
      </c>
      <c r="L842" s="38">
        <f t="shared" si="210"/>
        <v>3.2701500000000001</v>
      </c>
      <c r="M842" s="38">
        <f t="shared" si="211"/>
        <v>6.5403000000000002</v>
      </c>
      <c r="N842" s="38">
        <f t="shared" si="212"/>
        <v>2.1801000000000004</v>
      </c>
      <c r="O842" s="38">
        <f t="shared" si="213"/>
        <v>2.1801000000000004</v>
      </c>
      <c r="P842" s="38">
        <f t="shared" si="214"/>
        <v>1.3625625000000001</v>
      </c>
      <c r="Q842" s="38">
        <f t="shared" si="215"/>
        <v>5.4502500000000005</v>
      </c>
      <c r="R842" s="38">
        <f t="shared" si="216"/>
        <v>0.98104500000000006</v>
      </c>
      <c r="S842" s="38">
        <f t="shared" si="217"/>
        <v>0.10900500000000002</v>
      </c>
      <c r="T842" s="39">
        <f t="shared" si="218"/>
        <v>141.97901250000004</v>
      </c>
    </row>
    <row r="843" spans="2:20" x14ac:dyDescent="0.2">
      <c r="B843" s="109">
        <v>752</v>
      </c>
      <c r="C843" s="30" t="s">
        <v>851</v>
      </c>
      <c r="D843" s="70">
        <v>25035.77</v>
      </c>
      <c r="E843" s="69">
        <v>26152.37</v>
      </c>
      <c r="F843" s="33">
        <v>1044</v>
      </c>
      <c r="G843" s="34">
        <v>2571</v>
      </c>
      <c r="H843" s="44" t="s">
        <v>824</v>
      </c>
      <c r="I843" s="71">
        <f t="shared" si="219"/>
        <v>138.792</v>
      </c>
      <c r="J843" s="72">
        <v>0</v>
      </c>
      <c r="K843" s="38">
        <f t="shared" si="209"/>
        <v>13.879200000000001</v>
      </c>
      <c r="L843" s="38">
        <f t="shared" si="210"/>
        <v>4.1637599999999999</v>
      </c>
      <c r="M843" s="38">
        <f t="shared" si="211"/>
        <v>8.3275199999999998</v>
      </c>
      <c r="N843" s="38">
        <f t="shared" si="212"/>
        <v>2.7758400000000001</v>
      </c>
      <c r="O843" s="38">
        <f t="shared" si="213"/>
        <v>2.7758400000000001</v>
      </c>
      <c r="P843" s="38">
        <f t="shared" si="214"/>
        <v>1.7349000000000001</v>
      </c>
      <c r="Q843" s="38">
        <f t="shared" si="215"/>
        <v>6.9396000000000004</v>
      </c>
      <c r="R843" s="38">
        <f t="shared" si="216"/>
        <v>1.249128</v>
      </c>
      <c r="S843" s="38">
        <f t="shared" si="217"/>
        <v>0.138792</v>
      </c>
      <c r="T843" s="39">
        <f t="shared" si="218"/>
        <v>180.77658</v>
      </c>
    </row>
    <row r="844" spans="2:20" x14ac:dyDescent="0.2">
      <c r="B844" s="109">
        <v>753</v>
      </c>
      <c r="C844" s="30" t="s">
        <v>852</v>
      </c>
      <c r="D844" s="70">
        <v>37553.65</v>
      </c>
      <c r="E844" s="69">
        <v>39228.54</v>
      </c>
      <c r="F844" s="33">
        <v>1045</v>
      </c>
      <c r="G844" s="34">
        <v>2572</v>
      </c>
      <c r="H844" s="44" t="s">
        <v>824</v>
      </c>
      <c r="I844" s="71">
        <f t="shared" si="219"/>
        <v>175.72799999999998</v>
      </c>
      <c r="J844" s="72">
        <v>0</v>
      </c>
      <c r="K844" s="38">
        <f t="shared" si="209"/>
        <v>17.572799999999997</v>
      </c>
      <c r="L844" s="38">
        <f t="shared" si="210"/>
        <v>5.2718399999999992</v>
      </c>
      <c r="M844" s="38">
        <f t="shared" si="211"/>
        <v>10.543679999999998</v>
      </c>
      <c r="N844" s="38">
        <f t="shared" si="212"/>
        <v>3.5145599999999995</v>
      </c>
      <c r="O844" s="38">
        <f t="shared" si="213"/>
        <v>3.5145599999999995</v>
      </c>
      <c r="P844" s="38">
        <f t="shared" si="214"/>
        <v>2.1965999999999997</v>
      </c>
      <c r="Q844" s="38">
        <f t="shared" si="215"/>
        <v>8.7863999999999987</v>
      </c>
      <c r="R844" s="38">
        <f t="shared" si="216"/>
        <v>1.5815519999999996</v>
      </c>
      <c r="S844" s="38">
        <f t="shared" si="217"/>
        <v>0.175728</v>
      </c>
      <c r="T844" s="39">
        <f t="shared" si="218"/>
        <v>228.88571999999991</v>
      </c>
    </row>
    <row r="845" spans="2:20" x14ac:dyDescent="0.2">
      <c r="B845" s="109">
        <v>754</v>
      </c>
      <c r="C845" s="30" t="s">
        <v>853</v>
      </c>
      <c r="D845" s="70">
        <v>50071.55</v>
      </c>
      <c r="E845" s="69">
        <v>52304.74</v>
      </c>
      <c r="F845" s="33">
        <v>1046</v>
      </c>
      <c r="G845" s="34">
        <v>2573</v>
      </c>
      <c r="H845" s="44" t="s">
        <v>824</v>
      </c>
      <c r="I845" s="71">
        <f t="shared" si="219"/>
        <v>232.911</v>
      </c>
      <c r="J845" s="72">
        <v>0</v>
      </c>
      <c r="K845" s="38">
        <f t="shared" si="209"/>
        <v>23.2911</v>
      </c>
      <c r="L845" s="38">
        <f t="shared" si="210"/>
        <v>6.98733</v>
      </c>
      <c r="M845" s="38">
        <f t="shared" si="211"/>
        <v>13.97466</v>
      </c>
      <c r="N845" s="38">
        <f t="shared" si="212"/>
        <v>4.65822</v>
      </c>
      <c r="O845" s="38">
        <f t="shared" si="213"/>
        <v>4.65822</v>
      </c>
      <c r="P845" s="38">
        <f t="shared" si="214"/>
        <v>2.9113875</v>
      </c>
      <c r="Q845" s="38">
        <f t="shared" si="215"/>
        <v>11.64555</v>
      </c>
      <c r="R845" s="38">
        <f t="shared" si="216"/>
        <v>2.0961989999999999</v>
      </c>
      <c r="S845" s="38">
        <f t="shared" si="217"/>
        <v>0.23291100000000001</v>
      </c>
      <c r="T845" s="39">
        <f t="shared" si="218"/>
        <v>303.36657750000006</v>
      </c>
    </row>
    <row r="846" spans="2:20" x14ac:dyDescent="0.2">
      <c r="B846" s="109">
        <v>755</v>
      </c>
      <c r="C846" s="30" t="s">
        <v>854</v>
      </c>
      <c r="D846" s="70">
        <v>62589.43</v>
      </c>
      <c r="E846" s="69">
        <v>65380.92</v>
      </c>
      <c r="F846" s="33">
        <v>1047</v>
      </c>
      <c r="G846" s="34">
        <v>2574</v>
      </c>
      <c r="H846" s="44" t="s">
        <v>824</v>
      </c>
      <c r="I846" s="71">
        <f t="shared" si="219"/>
        <v>276.98699999999997</v>
      </c>
      <c r="J846" s="72">
        <v>0</v>
      </c>
      <c r="K846" s="38">
        <f t="shared" si="209"/>
        <v>27.698699999999999</v>
      </c>
      <c r="L846" s="38">
        <f t="shared" si="210"/>
        <v>8.3096099999999993</v>
      </c>
      <c r="M846" s="38">
        <f t="shared" si="211"/>
        <v>16.619219999999999</v>
      </c>
      <c r="N846" s="38">
        <f t="shared" si="212"/>
        <v>5.5397399999999992</v>
      </c>
      <c r="O846" s="38">
        <f t="shared" si="213"/>
        <v>5.5397399999999992</v>
      </c>
      <c r="P846" s="38">
        <f t="shared" si="214"/>
        <v>3.4623374999999998</v>
      </c>
      <c r="Q846" s="38">
        <f t="shared" si="215"/>
        <v>13.849349999999999</v>
      </c>
      <c r="R846" s="38">
        <f t="shared" si="216"/>
        <v>2.4928829999999995</v>
      </c>
      <c r="S846" s="38">
        <f t="shared" si="217"/>
        <v>0.27698699999999998</v>
      </c>
      <c r="T846" s="39">
        <f t="shared" si="218"/>
        <v>360.77556749999997</v>
      </c>
    </row>
    <row r="847" spans="2:20" x14ac:dyDescent="0.2">
      <c r="B847" s="109">
        <v>756</v>
      </c>
      <c r="C847" s="30" t="s">
        <v>855</v>
      </c>
      <c r="D847" s="70">
        <v>100143.09</v>
      </c>
      <c r="E847" s="69">
        <v>104609.47</v>
      </c>
      <c r="F847" s="33">
        <v>1048</v>
      </c>
      <c r="G847" s="34">
        <v>2575</v>
      </c>
      <c r="H847" s="44" t="s">
        <v>824</v>
      </c>
      <c r="I847" s="71">
        <f t="shared" si="219"/>
        <v>388.37999999999994</v>
      </c>
      <c r="J847" s="72">
        <v>0</v>
      </c>
      <c r="K847" s="38">
        <f t="shared" si="209"/>
        <v>38.837999999999994</v>
      </c>
      <c r="L847" s="38">
        <f t="shared" si="210"/>
        <v>11.651399999999997</v>
      </c>
      <c r="M847" s="38">
        <f t="shared" si="211"/>
        <v>23.302799999999994</v>
      </c>
      <c r="N847" s="38">
        <f t="shared" si="212"/>
        <v>7.7675999999999989</v>
      </c>
      <c r="O847" s="38">
        <f t="shared" si="213"/>
        <v>7.7675999999999989</v>
      </c>
      <c r="P847" s="38">
        <f t="shared" si="214"/>
        <v>4.8547499999999992</v>
      </c>
      <c r="Q847" s="38">
        <f t="shared" si="215"/>
        <v>19.418999999999997</v>
      </c>
      <c r="R847" s="38">
        <f t="shared" si="216"/>
        <v>3.4954199999999993</v>
      </c>
      <c r="S847" s="38">
        <f t="shared" si="217"/>
        <v>0.38837999999999995</v>
      </c>
      <c r="T847" s="39">
        <f t="shared" si="218"/>
        <v>505.86495000000002</v>
      </c>
    </row>
    <row r="848" spans="2:20" x14ac:dyDescent="0.2">
      <c r="B848" s="109">
        <v>757</v>
      </c>
      <c r="C848" s="30" t="s">
        <v>856</v>
      </c>
      <c r="D848" s="70">
        <v>150214.64000000001</v>
      </c>
      <c r="E848" s="69">
        <v>156914.21</v>
      </c>
      <c r="F848" s="33">
        <v>1049</v>
      </c>
      <c r="G848" s="34">
        <v>2576</v>
      </c>
      <c r="H848" s="44" t="s">
        <v>824</v>
      </c>
      <c r="I848" s="71">
        <f t="shared" si="219"/>
        <v>583.76400000000001</v>
      </c>
      <c r="J848" s="72">
        <v>0</v>
      </c>
      <c r="K848" s="38">
        <f t="shared" si="209"/>
        <v>58.376400000000004</v>
      </c>
      <c r="L848" s="38">
        <f t="shared" si="210"/>
        <v>17.512920000000001</v>
      </c>
      <c r="M848" s="38">
        <f t="shared" si="211"/>
        <v>35.025840000000002</v>
      </c>
      <c r="N848" s="38">
        <f t="shared" si="212"/>
        <v>11.675280000000001</v>
      </c>
      <c r="O848" s="38">
        <f t="shared" si="213"/>
        <v>11.675280000000001</v>
      </c>
      <c r="P848" s="38">
        <f t="shared" si="214"/>
        <v>7.2970500000000005</v>
      </c>
      <c r="Q848" s="38">
        <f t="shared" si="215"/>
        <v>29.188200000000002</v>
      </c>
      <c r="R848" s="38">
        <f t="shared" si="216"/>
        <v>5.253876</v>
      </c>
      <c r="S848" s="38">
        <f t="shared" si="217"/>
        <v>0.58376400000000006</v>
      </c>
      <c r="T848" s="39">
        <f t="shared" si="218"/>
        <v>760.35261000000014</v>
      </c>
    </row>
    <row r="849" spans="2:20" x14ac:dyDescent="0.2">
      <c r="B849" s="109">
        <v>758</v>
      </c>
      <c r="C849" s="30" t="s">
        <v>857</v>
      </c>
      <c r="D849" s="70">
        <v>250357.73</v>
      </c>
      <c r="E849" s="69">
        <v>261523.68</v>
      </c>
      <c r="F849" s="33">
        <v>1050</v>
      </c>
      <c r="G849" s="34">
        <v>2577</v>
      </c>
      <c r="H849" s="44" t="s">
        <v>824</v>
      </c>
      <c r="I849" s="71">
        <f t="shared" si="219"/>
        <v>786.29399999999998</v>
      </c>
      <c r="J849" s="72">
        <v>0</v>
      </c>
      <c r="K849" s="38">
        <f t="shared" si="209"/>
        <v>78.629400000000004</v>
      </c>
      <c r="L849" s="38">
        <f t="shared" si="210"/>
        <v>23.588819999999998</v>
      </c>
      <c r="M849" s="38">
        <f t="shared" si="211"/>
        <v>47.177639999999997</v>
      </c>
      <c r="N849" s="38">
        <f t="shared" si="212"/>
        <v>15.72588</v>
      </c>
      <c r="O849" s="38">
        <f t="shared" si="213"/>
        <v>15.72588</v>
      </c>
      <c r="P849" s="38">
        <f t="shared" si="214"/>
        <v>9.8286750000000005</v>
      </c>
      <c r="Q849" s="38">
        <f t="shared" si="215"/>
        <v>39.314700000000002</v>
      </c>
      <c r="R849" s="38">
        <f t="shared" si="216"/>
        <v>7.0766459999999993</v>
      </c>
      <c r="S849" s="38">
        <f t="shared" si="217"/>
        <v>0.78629400000000005</v>
      </c>
      <c r="T849" s="39">
        <f t="shared" si="218"/>
        <v>1024.147935</v>
      </c>
    </row>
    <row r="850" spans="2:20" x14ac:dyDescent="0.2">
      <c r="B850" s="109">
        <v>759</v>
      </c>
      <c r="C850" s="30" t="s">
        <v>858</v>
      </c>
      <c r="D850" s="70">
        <v>375536.58</v>
      </c>
      <c r="E850" s="69">
        <v>392285.51</v>
      </c>
      <c r="F850" s="33">
        <v>1051</v>
      </c>
      <c r="G850" s="34">
        <v>2578</v>
      </c>
      <c r="H850" s="44" t="s">
        <v>824</v>
      </c>
      <c r="I850" s="71">
        <f t="shared" si="219"/>
        <v>1032.3119999999999</v>
      </c>
      <c r="J850" s="72">
        <v>0</v>
      </c>
      <c r="K850" s="38">
        <f t="shared" si="209"/>
        <v>103.2312</v>
      </c>
      <c r="L850" s="38">
        <f t="shared" si="210"/>
        <v>30.969359999999995</v>
      </c>
      <c r="M850" s="38">
        <f t="shared" si="211"/>
        <v>61.938719999999989</v>
      </c>
      <c r="N850" s="38">
        <f t="shared" si="212"/>
        <v>20.646239999999999</v>
      </c>
      <c r="O850" s="38">
        <f t="shared" si="213"/>
        <v>20.646239999999999</v>
      </c>
      <c r="P850" s="38">
        <f t="shared" si="214"/>
        <v>12.9039</v>
      </c>
      <c r="Q850" s="38">
        <f t="shared" si="215"/>
        <v>51.615600000000001</v>
      </c>
      <c r="R850" s="38">
        <f t="shared" si="216"/>
        <v>9.2908079999999984</v>
      </c>
      <c r="S850" s="38">
        <f t="shared" si="217"/>
        <v>1.0323119999999999</v>
      </c>
      <c r="T850" s="39">
        <f t="shared" si="218"/>
        <v>1344.58638</v>
      </c>
    </row>
    <row r="851" spans="2:20" x14ac:dyDescent="0.2">
      <c r="B851" s="109">
        <v>760</v>
      </c>
      <c r="C851" s="30" t="s">
        <v>859</v>
      </c>
      <c r="D851" s="70">
        <v>500715.44</v>
      </c>
      <c r="E851" s="69">
        <v>523047.35</v>
      </c>
      <c r="F851" s="33">
        <v>1052</v>
      </c>
      <c r="G851" s="34">
        <v>2579</v>
      </c>
      <c r="H851" s="44" t="s">
        <v>824</v>
      </c>
      <c r="I851" s="71">
        <f t="shared" si="219"/>
        <v>1216.377</v>
      </c>
      <c r="J851" s="72">
        <v>0</v>
      </c>
      <c r="K851" s="38">
        <f t="shared" si="209"/>
        <v>121.6377</v>
      </c>
      <c r="L851" s="38">
        <f t="shared" si="210"/>
        <v>36.491309999999999</v>
      </c>
      <c r="M851" s="38">
        <f t="shared" si="211"/>
        <v>72.982619999999997</v>
      </c>
      <c r="N851" s="38">
        <f t="shared" si="212"/>
        <v>24.327539999999999</v>
      </c>
      <c r="O851" s="38">
        <f t="shared" si="213"/>
        <v>24.327539999999999</v>
      </c>
      <c r="P851" s="38">
        <f t="shared" si="214"/>
        <v>15.204712499999999</v>
      </c>
      <c r="Q851" s="38">
        <f t="shared" si="215"/>
        <v>60.818849999999998</v>
      </c>
      <c r="R851" s="38">
        <f t="shared" si="216"/>
        <v>10.947392999999998</v>
      </c>
      <c r="S851" s="38">
        <f t="shared" si="217"/>
        <v>1.216377</v>
      </c>
      <c r="T851" s="39">
        <f t="shared" si="218"/>
        <v>1584.3310424999997</v>
      </c>
    </row>
    <row r="852" spans="2:20" x14ac:dyDescent="0.2">
      <c r="B852" s="109">
        <v>761</v>
      </c>
      <c r="C852" s="30" t="s">
        <v>860</v>
      </c>
      <c r="D852" s="70">
        <v>751073.17</v>
      </c>
      <c r="E852" s="69">
        <v>784571.03</v>
      </c>
      <c r="F852" s="33">
        <v>1575</v>
      </c>
      <c r="G852" s="34">
        <v>2580</v>
      </c>
      <c r="H852" s="44" t="s">
        <v>824</v>
      </c>
      <c r="I852" s="71">
        <f t="shared" si="219"/>
        <v>1460.01</v>
      </c>
      <c r="J852" s="72">
        <v>0</v>
      </c>
      <c r="K852" s="38">
        <f t="shared" si="209"/>
        <v>146.001</v>
      </c>
      <c r="L852" s="38">
        <f t="shared" si="210"/>
        <v>43.8003</v>
      </c>
      <c r="M852" s="38">
        <f t="shared" si="211"/>
        <v>87.6006</v>
      </c>
      <c r="N852" s="38">
        <f t="shared" si="212"/>
        <v>29.200199999999999</v>
      </c>
      <c r="O852" s="38">
        <f t="shared" si="213"/>
        <v>29.200199999999999</v>
      </c>
      <c r="P852" s="38">
        <f t="shared" si="214"/>
        <v>18.250125000000001</v>
      </c>
      <c r="Q852" s="38">
        <f t="shared" si="215"/>
        <v>73.000500000000002</v>
      </c>
      <c r="R852" s="38">
        <f t="shared" si="216"/>
        <v>13.140089999999999</v>
      </c>
      <c r="S852" s="38">
        <f t="shared" si="217"/>
        <v>1.46001</v>
      </c>
      <c r="T852" s="39">
        <f t="shared" si="218"/>
        <v>1901.6630250000003</v>
      </c>
    </row>
    <row r="853" spans="2:20" x14ac:dyDescent="0.2">
      <c r="B853" s="109">
        <v>762</v>
      </c>
      <c r="C853" s="30" t="s">
        <v>861</v>
      </c>
      <c r="D853" s="70">
        <v>1126609.75</v>
      </c>
      <c r="E853" s="69">
        <v>1176856.54</v>
      </c>
      <c r="F853" s="33">
        <v>1576</v>
      </c>
      <c r="G853" s="34">
        <v>2581</v>
      </c>
      <c r="H853" s="44" t="s">
        <v>824</v>
      </c>
      <c r="I853" s="71">
        <f t="shared" si="219"/>
        <v>1749.51</v>
      </c>
      <c r="J853" s="72">
        <v>0</v>
      </c>
      <c r="K853" s="38">
        <f t="shared" si="209"/>
        <v>174.95100000000002</v>
      </c>
      <c r="L853" s="38">
        <f t="shared" si="210"/>
        <v>52.485299999999995</v>
      </c>
      <c r="M853" s="38">
        <f t="shared" si="211"/>
        <v>104.97059999999999</v>
      </c>
      <c r="N853" s="38">
        <f t="shared" si="212"/>
        <v>34.990200000000002</v>
      </c>
      <c r="O853" s="38">
        <f t="shared" si="213"/>
        <v>34.990200000000002</v>
      </c>
      <c r="P853" s="38">
        <f t="shared" si="214"/>
        <v>21.868875000000003</v>
      </c>
      <c r="Q853" s="38">
        <f t="shared" si="215"/>
        <v>87.475500000000011</v>
      </c>
      <c r="R853" s="38">
        <f t="shared" si="216"/>
        <v>15.745589999999998</v>
      </c>
      <c r="S853" s="38">
        <f t="shared" si="217"/>
        <v>1.7495100000000001</v>
      </c>
      <c r="T853" s="39">
        <f t="shared" si="218"/>
        <v>2278.7367750000008</v>
      </c>
    </row>
    <row r="854" spans="2:20" x14ac:dyDescent="0.2">
      <c r="B854" s="109">
        <v>763</v>
      </c>
      <c r="C854" s="30" t="s">
        <v>862</v>
      </c>
      <c r="D854" s="70">
        <v>1502146.34</v>
      </c>
      <c r="E854" s="69">
        <v>1569142.07</v>
      </c>
      <c r="F854" s="33">
        <v>1577</v>
      </c>
      <c r="G854" s="34">
        <v>2582</v>
      </c>
      <c r="H854" s="44" t="s">
        <v>824</v>
      </c>
      <c r="I854" s="71">
        <f t="shared" si="219"/>
        <v>2034.2429999999999</v>
      </c>
      <c r="J854" s="72">
        <v>0</v>
      </c>
      <c r="K854" s="38">
        <f t="shared" si="209"/>
        <v>203.42430000000002</v>
      </c>
      <c r="L854" s="38">
        <f t="shared" si="210"/>
        <v>61.027289999999994</v>
      </c>
      <c r="M854" s="38">
        <f t="shared" si="211"/>
        <v>122.05457999999999</v>
      </c>
      <c r="N854" s="38">
        <f t="shared" si="212"/>
        <v>40.68486</v>
      </c>
      <c r="O854" s="38">
        <f t="shared" si="213"/>
        <v>40.68486</v>
      </c>
      <c r="P854" s="38">
        <f t="shared" si="214"/>
        <v>25.428037500000002</v>
      </c>
      <c r="Q854" s="38">
        <f t="shared" si="215"/>
        <v>101.71215000000001</v>
      </c>
      <c r="R854" s="38">
        <f t="shared" si="216"/>
        <v>18.308186999999997</v>
      </c>
      <c r="S854" s="38">
        <f t="shared" si="217"/>
        <v>2.034243</v>
      </c>
      <c r="T854" s="39">
        <f t="shared" si="218"/>
        <v>2649.6015074999996</v>
      </c>
    </row>
    <row r="855" spans="2:20" x14ac:dyDescent="0.2">
      <c r="B855" s="109">
        <v>764</v>
      </c>
      <c r="C855" s="30" t="s">
        <v>863</v>
      </c>
      <c r="D855" s="70">
        <v>1502146.34</v>
      </c>
      <c r="E855" s="69">
        <v>1569142.07</v>
      </c>
      <c r="F855" s="33">
        <v>1578</v>
      </c>
      <c r="G855" s="34">
        <v>2583</v>
      </c>
      <c r="H855" s="44" t="s">
        <v>824</v>
      </c>
      <c r="I855" s="71">
        <f t="shared" si="219"/>
        <v>2222.1990000000001</v>
      </c>
      <c r="J855" s="72">
        <v>0</v>
      </c>
      <c r="K855" s="38">
        <f t="shared" si="209"/>
        <v>222.21990000000002</v>
      </c>
      <c r="L855" s="38">
        <f t="shared" si="210"/>
        <v>66.665970000000002</v>
      </c>
      <c r="M855" s="38">
        <f t="shared" si="211"/>
        <v>133.33194</v>
      </c>
      <c r="N855" s="38">
        <f t="shared" si="212"/>
        <v>44.443980000000003</v>
      </c>
      <c r="O855" s="38">
        <f t="shared" si="213"/>
        <v>44.443980000000003</v>
      </c>
      <c r="P855" s="38">
        <f t="shared" si="214"/>
        <v>27.777487500000003</v>
      </c>
      <c r="Q855" s="38">
        <f t="shared" si="215"/>
        <v>111.10995000000001</v>
      </c>
      <c r="R855" s="38">
        <f t="shared" si="216"/>
        <v>19.999790999999998</v>
      </c>
      <c r="S855" s="38">
        <f t="shared" si="217"/>
        <v>2.2221990000000003</v>
      </c>
      <c r="T855" s="39">
        <f t="shared" si="218"/>
        <v>2894.4141975000002</v>
      </c>
    </row>
    <row r="856" spans="2:20" ht="28.5" x14ac:dyDescent="0.2">
      <c r="B856" s="109">
        <v>765</v>
      </c>
      <c r="C856" s="30" t="s">
        <v>864</v>
      </c>
      <c r="D856" s="70" t="s">
        <v>67</v>
      </c>
      <c r="E856" s="69" t="s">
        <v>67</v>
      </c>
      <c r="F856" s="33">
        <v>984</v>
      </c>
      <c r="G856" s="34">
        <v>2584</v>
      </c>
      <c r="H856" s="44" t="s">
        <v>824</v>
      </c>
      <c r="I856" s="71">
        <v>7407.33</v>
      </c>
      <c r="J856" s="72">
        <v>0</v>
      </c>
      <c r="K856" s="38">
        <f t="shared" si="209"/>
        <v>740.73300000000006</v>
      </c>
      <c r="L856" s="38">
        <f t="shared" si="210"/>
        <v>222.2199</v>
      </c>
      <c r="M856" s="38">
        <f t="shared" si="211"/>
        <v>444.43979999999999</v>
      </c>
      <c r="N856" s="38">
        <f t="shared" si="212"/>
        <v>148.14660000000001</v>
      </c>
      <c r="O856" s="38">
        <f t="shared" si="213"/>
        <v>148.14660000000001</v>
      </c>
      <c r="P856" s="38">
        <f t="shared" si="214"/>
        <v>92.591625000000008</v>
      </c>
      <c r="Q856" s="38">
        <f t="shared" si="215"/>
        <v>370.36650000000003</v>
      </c>
      <c r="R856" s="38">
        <f t="shared" si="216"/>
        <v>66.665969999999987</v>
      </c>
      <c r="S856" s="38">
        <f t="shared" si="217"/>
        <v>7.40733</v>
      </c>
      <c r="T856" s="39">
        <f t="shared" si="218"/>
        <v>9648.0473249999995</v>
      </c>
    </row>
    <row r="857" spans="2:20" ht="28.5" x14ac:dyDescent="0.2">
      <c r="B857" s="109">
        <v>766</v>
      </c>
      <c r="C857" s="30" t="s">
        <v>865</v>
      </c>
      <c r="D857" s="70" t="s">
        <v>67</v>
      </c>
      <c r="E857" s="69" t="s">
        <v>67</v>
      </c>
      <c r="F857" s="33">
        <v>985</v>
      </c>
      <c r="G857" s="34">
        <v>2585</v>
      </c>
      <c r="H857" s="44" t="s">
        <v>824</v>
      </c>
      <c r="I857" s="71">
        <v>26.61</v>
      </c>
      <c r="J857" s="72">
        <v>0</v>
      </c>
      <c r="K857" s="38">
        <f t="shared" si="209"/>
        <v>2.661</v>
      </c>
      <c r="L857" s="38">
        <f t="shared" si="210"/>
        <v>0.7982999999999999</v>
      </c>
      <c r="M857" s="38">
        <f t="shared" si="211"/>
        <v>1.5965999999999998</v>
      </c>
      <c r="N857" s="38">
        <f t="shared" si="212"/>
        <v>0.53220000000000001</v>
      </c>
      <c r="O857" s="38">
        <f t="shared" si="213"/>
        <v>0.53220000000000001</v>
      </c>
      <c r="P857" s="38">
        <f t="shared" si="214"/>
        <v>0.332625</v>
      </c>
      <c r="Q857" s="38">
        <f t="shared" si="215"/>
        <v>1.3305</v>
      </c>
      <c r="R857" s="38">
        <f t="shared" si="216"/>
        <v>0.23948999999999998</v>
      </c>
      <c r="S857" s="38">
        <f t="shared" si="217"/>
        <v>2.6610000000000002E-2</v>
      </c>
      <c r="T857" s="39">
        <f t="shared" si="218"/>
        <v>34.659525000000009</v>
      </c>
    </row>
    <row r="858" spans="2:20" ht="28.5" x14ac:dyDescent="0.2">
      <c r="B858" s="109">
        <v>767</v>
      </c>
      <c r="C858" s="30" t="s">
        <v>866</v>
      </c>
      <c r="D858" s="70" t="s">
        <v>67</v>
      </c>
      <c r="E858" s="69" t="s">
        <v>67</v>
      </c>
      <c r="F858" s="33">
        <v>986</v>
      </c>
      <c r="G858" s="34">
        <v>2586</v>
      </c>
      <c r="H858" s="44" t="s">
        <v>824</v>
      </c>
      <c r="I858" s="71">
        <v>4.84</v>
      </c>
      <c r="J858" s="72">
        <v>0</v>
      </c>
      <c r="K858" s="38">
        <f t="shared" si="209"/>
        <v>0.48399999999999999</v>
      </c>
      <c r="L858" s="38">
        <f t="shared" si="210"/>
        <v>0.1452</v>
      </c>
      <c r="M858" s="38">
        <f t="shared" si="211"/>
        <v>0.29039999999999999</v>
      </c>
      <c r="N858" s="38">
        <f t="shared" si="212"/>
        <v>9.6799999999999997E-2</v>
      </c>
      <c r="O858" s="38">
        <f t="shared" si="213"/>
        <v>9.6799999999999997E-2</v>
      </c>
      <c r="P858" s="38">
        <f t="shared" si="214"/>
        <v>6.0499999999999998E-2</v>
      </c>
      <c r="Q858" s="38">
        <f t="shared" si="215"/>
        <v>0.24199999999999999</v>
      </c>
      <c r="R858" s="38">
        <f t="shared" si="216"/>
        <v>4.3559999999999995E-2</v>
      </c>
      <c r="S858" s="38">
        <f t="shared" si="217"/>
        <v>4.8399999999999997E-3</v>
      </c>
      <c r="T858" s="39">
        <f t="shared" si="218"/>
        <v>6.3041</v>
      </c>
    </row>
    <row r="859" spans="2:20" ht="25.5" x14ac:dyDescent="0.2">
      <c r="B859" s="109">
        <v>768</v>
      </c>
      <c r="C859" s="30" t="s">
        <v>867</v>
      </c>
      <c r="D859" s="70">
        <v>625.89</v>
      </c>
      <c r="E859" s="69">
        <v>653.79999999999995</v>
      </c>
      <c r="F859" s="33">
        <v>987</v>
      </c>
      <c r="G859" s="34">
        <v>2587</v>
      </c>
      <c r="H859" s="44" t="s">
        <v>824</v>
      </c>
      <c r="I859" s="71">
        <f t="shared" ref="I859:I877" si="220">I817</f>
        <v>61.56</v>
      </c>
      <c r="J859" s="72">
        <v>0</v>
      </c>
      <c r="K859" s="38">
        <f t="shared" si="209"/>
        <v>6.1560000000000006</v>
      </c>
      <c r="L859" s="38">
        <f t="shared" si="210"/>
        <v>1.8468</v>
      </c>
      <c r="M859" s="38">
        <f t="shared" si="211"/>
        <v>3.6936</v>
      </c>
      <c r="N859" s="38">
        <f t="shared" si="212"/>
        <v>1.2312000000000001</v>
      </c>
      <c r="O859" s="38">
        <f t="shared" si="213"/>
        <v>1.2312000000000001</v>
      </c>
      <c r="P859" s="38">
        <f t="shared" si="214"/>
        <v>0.76950000000000007</v>
      </c>
      <c r="Q859" s="38">
        <f t="shared" si="215"/>
        <v>3.0780000000000003</v>
      </c>
      <c r="R859" s="38">
        <f t="shared" si="216"/>
        <v>0.55403999999999998</v>
      </c>
      <c r="S859" s="38">
        <f t="shared" si="217"/>
        <v>6.1560000000000004E-2</v>
      </c>
      <c r="T859" s="39">
        <f t="shared" si="218"/>
        <v>80.181900000000013</v>
      </c>
    </row>
    <row r="860" spans="2:20" ht="25.5" x14ac:dyDescent="0.2">
      <c r="B860" s="109">
        <v>769</v>
      </c>
      <c r="C860" s="30" t="s">
        <v>868</v>
      </c>
      <c r="D860" s="70">
        <v>1251.79</v>
      </c>
      <c r="E860" s="69">
        <v>1307.6199999999999</v>
      </c>
      <c r="F860" s="33">
        <v>988</v>
      </c>
      <c r="G860" s="34">
        <v>2588</v>
      </c>
      <c r="H860" s="44" t="s">
        <v>824</v>
      </c>
      <c r="I860" s="71">
        <f t="shared" si="220"/>
        <v>93.32</v>
      </c>
      <c r="J860" s="72">
        <v>0</v>
      </c>
      <c r="K860" s="38">
        <f t="shared" si="209"/>
        <v>9.331999999999999</v>
      </c>
      <c r="L860" s="38">
        <f t="shared" si="210"/>
        <v>2.7995999999999999</v>
      </c>
      <c r="M860" s="38">
        <f t="shared" si="211"/>
        <v>5.5991999999999997</v>
      </c>
      <c r="N860" s="38">
        <f t="shared" si="212"/>
        <v>1.8663999999999998</v>
      </c>
      <c r="O860" s="38">
        <f t="shared" si="213"/>
        <v>1.8663999999999998</v>
      </c>
      <c r="P860" s="38">
        <f t="shared" si="214"/>
        <v>1.1664999999999999</v>
      </c>
      <c r="Q860" s="38">
        <f t="shared" si="215"/>
        <v>4.6659999999999995</v>
      </c>
      <c r="R860" s="38">
        <f t="shared" si="216"/>
        <v>0.83987999999999985</v>
      </c>
      <c r="S860" s="38">
        <f t="shared" si="217"/>
        <v>9.332E-2</v>
      </c>
      <c r="T860" s="39">
        <f t="shared" si="218"/>
        <v>121.54929999999997</v>
      </c>
    </row>
    <row r="861" spans="2:20" ht="25.5" x14ac:dyDescent="0.2">
      <c r="B861" s="109">
        <v>770</v>
      </c>
      <c r="C861" s="30" t="s">
        <v>869</v>
      </c>
      <c r="D861" s="70">
        <v>2503.58</v>
      </c>
      <c r="E861" s="69">
        <v>2615.2399999999998</v>
      </c>
      <c r="F861" s="33">
        <v>989</v>
      </c>
      <c r="G861" s="34">
        <v>2589</v>
      </c>
      <c r="H861" s="44" t="s">
        <v>824</v>
      </c>
      <c r="I861" s="71">
        <f t="shared" si="220"/>
        <v>119.13</v>
      </c>
      <c r="J861" s="72">
        <v>0</v>
      </c>
      <c r="K861" s="38">
        <f t="shared" si="209"/>
        <v>11.913</v>
      </c>
      <c r="L861" s="38">
        <f t="shared" si="210"/>
        <v>3.5738999999999996</v>
      </c>
      <c r="M861" s="38">
        <f t="shared" si="211"/>
        <v>7.1477999999999993</v>
      </c>
      <c r="N861" s="38">
        <f t="shared" si="212"/>
        <v>2.3826000000000001</v>
      </c>
      <c r="O861" s="38">
        <f t="shared" si="213"/>
        <v>2.3826000000000001</v>
      </c>
      <c r="P861" s="38">
        <f t="shared" si="214"/>
        <v>1.489125</v>
      </c>
      <c r="Q861" s="38">
        <f t="shared" si="215"/>
        <v>5.9565000000000001</v>
      </c>
      <c r="R861" s="38">
        <f t="shared" si="216"/>
        <v>1.0721699999999998</v>
      </c>
      <c r="S861" s="38">
        <f t="shared" si="217"/>
        <v>0.11913</v>
      </c>
      <c r="T861" s="39">
        <f t="shared" si="218"/>
        <v>155.16682500000002</v>
      </c>
    </row>
    <row r="862" spans="2:20" ht="25.5" x14ac:dyDescent="0.2">
      <c r="B862" s="109">
        <v>771</v>
      </c>
      <c r="C862" s="30" t="s">
        <v>870</v>
      </c>
      <c r="D862" s="70">
        <v>5007.1499999999996</v>
      </c>
      <c r="E862" s="69">
        <v>5230.47</v>
      </c>
      <c r="F862" s="33">
        <v>990</v>
      </c>
      <c r="G862" s="34">
        <v>2590</v>
      </c>
      <c r="H862" s="44" t="s">
        <v>824</v>
      </c>
      <c r="I862" s="71">
        <f t="shared" si="220"/>
        <v>172.76</v>
      </c>
      <c r="J862" s="72">
        <v>0</v>
      </c>
      <c r="K862" s="38">
        <f t="shared" si="209"/>
        <v>17.276</v>
      </c>
      <c r="L862" s="38">
        <f t="shared" si="210"/>
        <v>5.1827999999999994</v>
      </c>
      <c r="M862" s="38">
        <f t="shared" si="211"/>
        <v>10.365599999999999</v>
      </c>
      <c r="N862" s="38">
        <f t="shared" si="212"/>
        <v>3.4552</v>
      </c>
      <c r="O862" s="38">
        <f t="shared" si="213"/>
        <v>3.4552</v>
      </c>
      <c r="P862" s="38">
        <f t="shared" si="214"/>
        <v>2.1595</v>
      </c>
      <c r="Q862" s="38">
        <f t="shared" si="215"/>
        <v>8.6379999999999999</v>
      </c>
      <c r="R862" s="38">
        <f t="shared" si="216"/>
        <v>1.5548399999999998</v>
      </c>
      <c r="S862" s="38">
        <f t="shared" si="217"/>
        <v>0.17276</v>
      </c>
      <c r="T862" s="39">
        <f t="shared" si="218"/>
        <v>225.01990000000001</v>
      </c>
    </row>
    <row r="863" spans="2:20" ht="25.5" x14ac:dyDescent="0.2">
      <c r="B863" s="109">
        <v>772</v>
      </c>
      <c r="C863" s="30" t="s">
        <v>871</v>
      </c>
      <c r="D863" s="70">
        <v>10014.299999999999</v>
      </c>
      <c r="E863" s="69">
        <v>10460.94</v>
      </c>
      <c r="F863" s="33">
        <v>991</v>
      </c>
      <c r="G863" s="34">
        <v>2591</v>
      </c>
      <c r="H863" s="44" t="s">
        <v>824</v>
      </c>
      <c r="I863" s="71">
        <f t="shared" si="220"/>
        <v>339.54</v>
      </c>
      <c r="J863" s="72">
        <v>0</v>
      </c>
      <c r="K863" s="38">
        <f t="shared" si="209"/>
        <v>33.954000000000001</v>
      </c>
      <c r="L863" s="38">
        <f t="shared" si="210"/>
        <v>10.186199999999999</v>
      </c>
      <c r="M863" s="38">
        <f t="shared" si="211"/>
        <v>20.372399999999999</v>
      </c>
      <c r="N863" s="38">
        <f t="shared" si="212"/>
        <v>6.7908000000000008</v>
      </c>
      <c r="O863" s="38">
        <f t="shared" si="213"/>
        <v>6.7908000000000008</v>
      </c>
      <c r="P863" s="38">
        <f t="shared" si="214"/>
        <v>4.2442500000000001</v>
      </c>
      <c r="Q863" s="38">
        <f t="shared" si="215"/>
        <v>16.977</v>
      </c>
      <c r="R863" s="38">
        <f t="shared" si="216"/>
        <v>3.05586</v>
      </c>
      <c r="S863" s="38">
        <f t="shared" si="217"/>
        <v>0.33954000000000001</v>
      </c>
      <c r="T863" s="39">
        <f t="shared" si="218"/>
        <v>442.25084999999996</v>
      </c>
    </row>
    <row r="864" spans="2:20" ht="25.5" x14ac:dyDescent="0.2">
      <c r="B864" s="109">
        <v>773</v>
      </c>
      <c r="C864" s="30" t="s">
        <v>872</v>
      </c>
      <c r="D864" s="70">
        <v>15021.47</v>
      </c>
      <c r="E864" s="69">
        <v>15691.43</v>
      </c>
      <c r="F864" s="33">
        <v>992</v>
      </c>
      <c r="G864" s="34">
        <v>2592</v>
      </c>
      <c r="H864" s="44" t="s">
        <v>824</v>
      </c>
      <c r="I864" s="71">
        <f t="shared" si="220"/>
        <v>363.35</v>
      </c>
      <c r="J864" s="72">
        <v>0</v>
      </c>
      <c r="K864" s="38">
        <f t="shared" si="209"/>
        <v>36.335000000000001</v>
      </c>
      <c r="L864" s="38">
        <f t="shared" si="210"/>
        <v>10.900500000000001</v>
      </c>
      <c r="M864" s="38">
        <f t="shared" si="211"/>
        <v>21.801000000000002</v>
      </c>
      <c r="N864" s="38">
        <f t="shared" si="212"/>
        <v>7.2670000000000003</v>
      </c>
      <c r="O864" s="38">
        <f t="shared" si="213"/>
        <v>7.2670000000000003</v>
      </c>
      <c r="P864" s="38">
        <f t="shared" si="214"/>
        <v>4.5418750000000001</v>
      </c>
      <c r="Q864" s="38">
        <f t="shared" si="215"/>
        <v>18.1675</v>
      </c>
      <c r="R864" s="38">
        <f t="shared" si="216"/>
        <v>3.2701500000000001</v>
      </c>
      <c r="S864" s="38">
        <f t="shared" si="217"/>
        <v>0.36335000000000001</v>
      </c>
      <c r="T864" s="39">
        <f t="shared" si="218"/>
        <v>473.26337500000005</v>
      </c>
    </row>
    <row r="865" spans="2:20" ht="25.5" x14ac:dyDescent="0.2">
      <c r="B865" s="109">
        <v>774</v>
      </c>
      <c r="C865" s="30" t="s">
        <v>873</v>
      </c>
      <c r="D865" s="70">
        <v>25035.77</v>
      </c>
      <c r="E865" s="69">
        <v>26152.37</v>
      </c>
      <c r="F865" s="33">
        <v>993</v>
      </c>
      <c r="G865" s="34">
        <v>2593</v>
      </c>
      <c r="H865" s="44" t="s">
        <v>824</v>
      </c>
      <c r="I865" s="71">
        <f t="shared" si="220"/>
        <v>462.64</v>
      </c>
      <c r="J865" s="72">
        <v>0</v>
      </c>
      <c r="K865" s="38">
        <f t="shared" si="209"/>
        <v>46.264000000000003</v>
      </c>
      <c r="L865" s="38">
        <f t="shared" si="210"/>
        <v>13.879199999999999</v>
      </c>
      <c r="M865" s="38">
        <f t="shared" si="211"/>
        <v>27.758399999999998</v>
      </c>
      <c r="N865" s="38">
        <f t="shared" si="212"/>
        <v>9.2528000000000006</v>
      </c>
      <c r="O865" s="38">
        <f t="shared" si="213"/>
        <v>9.2528000000000006</v>
      </c>
      <c r="P865" s="38">
        <f t="shared" si="214"/>
        <v>5.7830000000000004</v>
      </c>
      <c r="Q865" s="38">
        <f t="shared" si="215"/>
        <v>23.132000000000001</v>
      </c>
      <c r="R865" s="38">
        <f t="shared" si="216"/>
        <v>4.1637599999999999</v>
      </c>
      <c r="S865" s="38">
        <f t="shared" si="217"/>
        <v>0.46264</v>
      </c>
      <c r="T865" s="39">
        <f t="shared" si="218"/>
        <v>602.58859999999993</v>
      </c>
    </row>
    <row r="866" spans="2:20" ht="25.5" x14ac:dyDescent="0.2">
      <c r="B866" s="109">
        <v>775</v>
      </c>
      <c r="C866" s="30" t="s">
        <v>874</v>
      </c>
      <c r="D866" s="70">
        <v>37553.65</v>
      </c>
      <c r="E866" s="69">
        <v>39228.54</v>
      </c>
      <c r="F866" s="33">
        <v>994</v>
      </c>
      <c r="G866" s="34">
        <v>2594</v>
      </c>
      <c r="H866" s="44" t="s">
        <v>824</v>
      </c>
      <c r="I866" s="71">
        <f t="shared" si="220"/>
        <v>585.76</v>
      </c>
      <c r="J866" s="72">
        <v>0</v>
      </c>
      <c r="K866" s="38">
        <f t="shared" si="209"/>
        <v>58.576000000000001</v>
      </c>
      <c r="L866" s="38">
        <f t="shared" si="210"/>
        <v>17.572799999999997</v>
      </c>
      <c r="M866" s="38">
        <f t="shared" si="211"/>
        <v>35.145599999999995</v>
      </c>
      <c r="N866" s="38">
        <f t="shared" si="212"/>
        <v>11.715199999999999</v>
      </c>
      <c r="O866" s="38">
        <f t="shared" si="213"/>
        <v>11.715199999999999</v>
      </c>
      <c r="P866" s="38">
        <f t="shared" si="214"/>
        <v>7.3220000000000001</v>
      </c>
      <c r="Q866" s="38">
        <f t="shared" si="215"/>
        <v>29.288</v>
      </c>
      <c r="R866" s="38">
        <f t="shared" si="216"/>
        <v>5.2718399999999992</v>
      </c>
      <c r="S866" s="38">
        <f t="shared" si="217"/>
        <v>0.58576000000000006</v>
      </c>
      <c r="T866" s="39">
        <f t="shared" si="218"/>
        <v>762.95240000000001</v>
      </c>
    </row>
    <row r="867" spans="2:20" ht="25.5" x14ac:dyDescent="0.2">
      <c r="B867" s="109">
        <v>776</v>
      </c>
      <c r="C867" s="30" t="s">
        <v>875</v>
      </c>
      <c r="D867" s="70">
        <v>50071.55</v>
      </c>
      <c r="E867" s="69">
        <v>52304.74</v>
      </c>
      <c r="F867" s="33">
        <v>995</v>
      </c>
      <c r="G867" s="34">
        <v>2595</v>
      </c>
      <c r="H867" s="44" t="s">
        <v>824</v>
      </c>
      <c r="I867" s="71">
        <f t="shared" si="220"/>
        <v>776.37</v>
      </c>
      <c r="J867" s="72">
        <v>0</v>
      </c>
      <c r="K867" s="38">
        <f t="shared" si="209"/>
        <v>77.637</v>
      </c>
      <c r="L867" s="38">
        <f t="shared" si="210"/>
        <v>23.2911</v>
      </c>
      <c r="M867" s="38">
        <f t="shared" si="211"/>
        <v>46.5822</v>
      </c>
      <c r="N867" s="38">
        <f t="shared" si="212"/>
        <v>15.5274</v>
      </c>
      <c r="O867" s="38">
        <f t="shared" si="213"/>
        <v>15.5274</v>
      </c>
      <c r="P867" s="38">
        <f t="shared" si="214"/>
        <v>9.7046250000000001</v>
      </c>
      <c r="Q867" s="38">
        <f t="shared" si="215"/>
        <v>38.8185</v>
      </c>
      <c r="R867" s="38">
        <f t="shared" si="216"/>
        <v>6.9873299999999992</v>
      </c>
      <c r="S867" s="38">
        <f t="shared" si="217"/>
        <v>0.77637</v>
      </c>
      <c r="T867" s="39">
        <f t="shared" si="218"/>
        <v>1011.2219249999999</v>
      </c>
    </row>
    <row r="868" spans="2:20" ht="25.5" x14ac:dyDescent="0.2">
      <c r="B868" s="109">
        <v>777</v>
      </c>
      <c r="C868" s="30" t="s">
        <v>876</v>
      </c>
      <c r="D868" s="70">
        <v>62589.43</v>
      </c>
      <c r="E868" s="69">
        <v>65380.92</v>
      </c>
      <c r="F868" s="33">
        <v>996</v>
      </c>
      <c r="G868" s="34">
        <v>2596</v>
      </c>
      <c r="H868" s="44" t="s">
        <v>824</v>
      </c>
      <c r="I868" s="71">
        <f t="shared" si="220"/>
        <v>923.29</v>
      </c>
      <c r="J868" s="72">
        <v>0</v>
      </c>
      <c r="K868" s="38">
        <f t="shared" si="209"/>
        <v>92.329000000000008</v>
      </c>
      <c r="L868" s="38">
        <f t="shared" si="210"/>
        <v>27.698699999999999</v>
      </c>
      <c r="M868" s="38">
        <f t="shared" si="211"/>
        <v>55.397399999999998</v>
      </c>
      <c r="N868" s="38">
        <f t="shared" si="212"/>
        <v>18.465799999999998</v>
      </c>
      <c r="O868" s="38">
        <f t="shared" si="213"/>
        <v>18.465799999999998</v>
      </c>
      <c r="P868" s="38">
        <f t="shared" si="214"/>
        <v>11.541125000000001</v>
      </c>
      <c r="Q868" s="38">
        <f t="shared" si="215"/>
        <v>46.164500000000004</v>
      </c>
      <c r="R868" s="38">
        <f t="shared" si="216"/>
        <v>8.3096099999999993</v>
      </c>
      <c r="S868" s="38">
        <f t="shared" si="217"/>
        <v>0.92328999999999994</v>
      </c>
      <c r="T868" s="39">
        <f t="shared" si="218"/>
        <v>1202.5852249999998</v>
      </c>
    </row>
    <row r="869" spans="2:20" ht="25.5" x14ac:dyDescent="0.2">
      <c r="B869" s="109">
        <v>778</v>
      </c>
      <c r="C869" s="30" t="s">
        <v>877</v>
      </c>
      <c r="D869" s="70">
        <v>100143.09</v>
      </c>
      <c r="E869" s="69">
        <v>104609.47</v>
      </c>
      <c r="F869" s="33">
        <v>997</v>
      </c>
      <c r="G869" s="34">
        <v>2597</v>
      </c>
      <c r="H869" s="44" t="s">
        <v>824</v>
      </c>
      <c r="I869" s="71">
        <f t="shared" si="220"/>
        <v>1294.5999999999999</v>
      </c>
      <c r="J869" s="72">
        <v>0</v>
      </c>
      <c r="K869" s="38">
        <f t="shared" si="209"/>
        <v>129.46</v>
      </c>
      <c r="L869" s="38">
        <f t="shared" si="210"/>
        <v>38.837999999999994</v>
      </c>
      <c r="M869" s="38">
        <f t="shared" si="211"/>
        <v>77.675999999999988</v>
      </c>
      <c r="N869" s="38">
        <f t="shared" si="212"/>
        <v>25.891999999999999</v>
      </c>
      <c r="O869" s="38">
        <f t="shared" si="213"/>
        <v>25.891999999999999</v>
      </c>
      <c r="P869" s="38">
        <f t="shared" si="214"/>
        <v>16.182500000000001</v>
      </c>
      <c r="Q869" s="38">
        <f t="shared" si="215"/>
        <v>64.73</v>
      </c>
      <c r="R869" s="38">
        <f t="shared" si="216"/>
        <v>11.651399999999999</v>
      </c>
      <c r="S869" s="38">
        <f t="shared" si="217"/>
        <v>1.2946</v>
      </c>
      <c r="T869" s="39">
        <f t="shared" si="218"/>
        <v>1686.2164999999998</v>
      </c>
    </row>
    <row r="870" spans="2:20" ht="25.5" x14ac:dyDescent="0.2">
      <c r="B870" s="109">
        <v>779</v>
      </c>
      <c r="C870" s="30" t="s">
        <v>878</v>
      </c>
      <c r="D870" s="70">
        <v>150214.64000000001</v>
      </c>
      <c r="E870" s="69">
        <v>156914.21</v>
      </c>
      <c r="F870" s="33">
        <v>998</v>
      </c>
      <c r="G870" s="34">
        <v>2598</v>
      </c>
      <c r="H870" s="44" t="s">
        <v>824</v>
      </c>
      <c r="I870" s="71">
        <f t="shared" si="220"/>
        <v>1945.88</v>
      </c>
      <c r="J870" s="72">
        <v>0</v>
      </c>
      <c r="K870" s="38">
        <f t="shared" si="209"/>
        <v>194.58800000000002</v>
      </c>
      <c r="L870" s="38">
        <f t="shared" si="210"/>
        <v>58.376400000000004</v>
      </c>
      <c r="M870" s="38">
        <f t="shared" si="211"/>
        <v>116.75280000000001</v>
      </c>
      <c r="N870" s="38">
        <f t="shared" si="212"/>
        <v>38.9176</v>
      </c>
      <c r="O870" s="38">
        <f t="shared" si="213"/>
        <v>38.9176</v>
      </c>
      <c r="P870" s="38">
        <f t="shared" si="214"/>
        <v>24.323500000000003</v>
      </c>
      <c r="Q870" s="38">
        <f t="shared" si="215"/>
        <v>97.294000000000011</v>
      </c>
      <c r="R870" s="38">
        <f t="shared" si="216"/>
        <v>17.512920000000001</v>
      </c>
      <c r="S870" s="38">
        <f t="shared" si="217"/>
        <v>1.9458800000000001</v>
      </c>
      <c r="T870" s="39">
        <f t="shared" si="218"/>
        <v>2534.5087000000012</v>
      </c>
    </row>
    <row r="871" spans="2:20" ht="25.5" x14ac:dyDescent="0.2">
      <c r="B871" s="109">
        <v>780</v>
      </c>
      <c r="C871" s="30" t="s">
        <v>879</v>
      </c>
      <c r="D871" s="70">
        <v>250357.73</v>
      </c>
      <c r="E871" s="69">
        <v>261523.68</v>
      </c>
      <c r="F871" s="33">
        <v>999</v>
      </c>
      <c r="G871" s="34">
        <v>2599</v>
      </c>
      <c r="H871" s="44" t="s">
        <v>824</v>
      </c>
      <c r="I871" s="71">
        <f t="shared" si="220"/>
        <v>2620.98</v>
      </c>
      <c r="J871" s="72">
        <v>0</v>
      </c>
      <c r="K871" s="38">
        <f t="shared" si="209"/>
        <v>262.09800000000001</v>
      </c>
      <c r="L871" s="38">
        <f t="shared" si="210"/>
        <v>78.629400000000004</v>
      </c>
      <c r="M871" s="38">
        <f t="shared" si="211"/>
        <v>157.25880000000001</v>
      </c>
      <c r="N871" s="38">
        <f t="shared" si="212"/>
        <v>52.419600000000003</v>
      </c>
      <c r="O871" s="38">
        <f t="shared" si="213"/>
        <v>52.419600000000003</v>
      </c>
      <c r="P871" s="38">
        <f t="shared" si="214"/>
        <v>32.762250000000002</v>
      </c>
      <c r="Q871" s="38">
        <f t="shared" si="215"/>
        <v>131.04900000000001</v>
      </c>
      <c r="R871" s="38">
        <f t="shared" si="216"/>
        <v>23.588819999999998</v>
      </c>
      <c r="S871" s="38">
        <f t="shared" si="217"/>
        <v>2.6209799999999999</v>
      </c>
      <c r="T871" s="39">
        <f t="shared" si="218"/>
        <v>3413.8264500000005</v>
      </c>
    </row>
    <row r="872" spans="2:20" ht="25.5" x14ac:dyDescent="0.2">
      <c r="B872" s="109">
        <v>781</v>
      </c>
      <c r="C872" s="30" t="s">
        <v>880</v>
      </c>
      <c r="D872" s="70">
        <v>375536.58</v>
      </c>
      <c r="E872" s="69">
        <v>392285.51</v>
      </c>
      <c r="F872" s="33">
        <v>1000</v>
      </c>
      <c r="G872" s="34">
        <v>2600</v>
      </c>
      <c r="H872" s="44" t="s">
        <v>824</v>
      </c>
      <c r="I872" s="71">
        <f t="shared" si="220"/>
        <v>3441.04</v>
      </c>
      <c r="J872" s="72">
        <v>0</v>
      </c>
      <c r="K872" s="38">
        <f t="shared" si="209"/>
        <v>344.10400000000004</v>
      </c>
      <c r="L872" s="38">
        <f t="shared" si="210"/>
        <v>103.2312</v>
      </c>
      <c r="M872" s="38">
        <f t="shared" si="211"/>
        <v>206.4624</v>
      </c>
      <c r="N872" s="38">
        <f t="shared" si="212"/>
        <v>68.820800000000006</v>
      </c>
      <c r="O872" s="38">
        <f t="shared" si="213"/>
        <v>68.820800000000006</v>
      </c>
      <c r="P872" s="38">
        <f t="shared" si="214"/>
        <v>43.013000000000005</v>
      </c>
      <c r="Q872" s="38">
        <f t="shared" si="215"/>
        <v>172.05200000000002</v>
      </c>
      <c r="R872" s="38">
        <f t="shared" si="216"/>
        <v>30.969359999999998</v>
      </c>
      <c r="S872" s="38">
        <f t="shared" si="217"/>
        <v>3.4410400000000001</v>
      </c>
      <c r="T872" s="39">
        <f t="shared" si="218"/>
        <v>4481.9546</v>
      </c>
    </row>
    <row r="873" spans="2:20" ht="25.5" x14ac:dyDescent="0.2">
      <c r="B873" s="109">
        <v>782</v>
      </c>
      <c r="C873" s="30" t="s">
        <v>881</v>
      </c>
      <c r="D873" s="70">
        <v>500715.44</v>
      </c>
      <c r="E873" s="69">
        <v>523047.35</v>
      </c>
      <c r="F873" s="33">
        <v>1001</v>
      </c>
      <c r="G873" s="34">
        <v>2601</v>
      </c>
      <c r="H873" s="44" t="s">
        <v>824</v>
      </c>
      <c r="I873" s="71">
        <f t="shared" si="220"/>
        <v>4054.59</v>
      </c>
      <c r="J873" s="72">
        <v>0</v>
      </c>
      <c r="K873" s="38">
        <f t="shared" si="209"/>
        <v>405.45900000000006</v>
      </c>
      <c r="L873" s="38">
        <f t="shared" si="210"/>
        <v>121.6377</v>
      </c>
      <c r="M873" s="38">
        <f t="shared" si="211"/>
        <v>243.27539999999999</v>
      </c>
      <c r="N873" s="38">
        <f t="shared" si="212"/>
        <v>81.091800000000006</v>
      </c>
      <c r="O873" s="38">
        <f t="shared" si="213"/>
        <v>81.091800000000006</v>
      </c>
      <c r="P873" s="38">
        <f t="shared" si="214"/>
        <v>50.682375000000008</v>
      </c>
      <c r="Q873" s="38">
        <f t="shared" si="215"/>
        <v>202.72950000000003</v>
      </c>
      <c r="R873" s="38">
        <f t="shared" si="216"/>
        <v>36.491309999999999</v>
      </c>
      <c r="S873" s="38">
        <f t="shared" si="217"/>
        <v>4.0545900000000001</v>
      </c>
      <c r="T873" s="39">
        <f t="shared" si="218"/>
        <v>5281.1034750000017</v>
      </c>
    </row>
    <row r="874" spans="2:20" ht="25.5" x14ac:dyDescent="0.2">
      <c r="B874" s="109">
        <v>783</v>
      </c>
      <c r="C874" s="30" t="s">
        <v>882</v>
      </c>
      <c r="D874" s="70">
        <v>751073.17</v>
      </c>
      <c r="E874" s="69">
        <v>784571.03</v>
      </c>
      <c r="F874" s="33">
        <v>1524</v>
      </c>
      <c r="G874" s="34">
        <v>2602</v>
      </c>
      <c r="H874" s="44" t="s">
        <v>824</v>
      </c>
      <c r="I874" s="71">
        <f t="shared" si="220"/>
        <v>4866.7</v>
      </c>
      <c r="J874" s="72">
        <v>0</v>
      </c>
      <c r="K874" s="38">
        <f t="shared" si="209"/>
        <v>486.67</v>
      </c>
      <c r="L874" s="38">
        <f t="shared" si="210"/>
        <v>146.00099999999998</v>
      </c>
      <c r="M874" s="38">
        <f t="shared" si="211"/>
        <v>292.00199999999995</v>
      </c>
      <c r="N874" s="38">
        <f t="shared" si="212"/>
        <v>97.334000000000003</v>
      </c>
      <c r="O874" s="38">
        <f t="shared" si="213"/>
        <v>97.334000000000003</v>
      </c>
      <c r="P874" s="38">
        <f t="shared" si="214"/>
        <v>60.833750000000002</v>
      </c>
      <c r="Q874" s="38">
        <f t="shared" si="215"/>
        <v>243.33500000000001</v>
      </c>
      <c r="R874" s="38">
        <f t="shared" si="216"/>
        <v>43.800299999999993</v>
      </c>
      <c r="S874" s="38">
        <f t="shared" si="217"/>
        <v>4.8666999999999998</v>
      </c>
      <c r="T874" s="39">
        <f t="shared" si="218"/>
        <v>6338.8767499999985</v>
      </c>
    </row>
    <row r="875" spans="2:20" ht="25.5" x14ac:dyDescent="0.2">
      <c r="B875" s="109">
        <v>784</v>
      </c>
      <c r="C875" s="30" t="s">
        <v>883</v>
      </c>
      <c r="D875" s="70">
        <v>1126609.75</v>
      </c>
      <c r="E875" s="69">
        <v>1176856.54</v>
      </c>
      <c r="F875" s="33">
        <v>1525</v>
      </c>
      <c r="G875" s="34">
        <v>2603</v>
      </c>
      <c r="H875" s="44" t="s">
        <v>824</v>
      </c>
      <c r="I875" s="71">
        <f t="shared" si="220"/>
        <v>5831.7</v>
      </c>
      <c r="J875" s="72">
        <v>0</v>
      </c>
      <c r="K875" s="38">
        <f t="shared" si="209"/>
        <v>583.16999999999996</v>
      </c>
      <c r="L875" s="38">
        <f t="shared" si="210"/>
        <v>174.95099999999999</v>
      </c>
      <c r="M875" s="38">
        <f t="shared" si="211"/>
        <v>349.90199999999999</v>
      </c>
      <c r="N875" s="38">
        <f t="shared" si="212"/>
        <v>116.634</v>
      </c>
      <c r="O875" s="38">
        <f t="shared" si="213"/>
        <v>116.634</v>
      </c>
      <c r="P875" s="38">
        <f t="shared" si="214"/>
        <v>72.896249999999995</v>
      </c>
      <c r="Q875" s="38">
        <f t="shared" si="215"/>
        <v>291.58499999999998</v>
      </c>
      <c r="R875" s="38">
        <f t="shared" si="216"/>
        <v>52.485299999999995</v>
      </c>
      <c r="S875" s="38">
        <f t="shared" si="217"/>
        <v>5.8316999999999997</v>
      </c>
      <c r="T875" s="39">
        <f t="shared" si="218"/>
        <v>7595.7892499999998</v>
      </c>
    </row>
    <row r="876" spans="2:20" ht="25.5" x14ac:dyDescent="0.2">
      <c r="B876" s="109">
        <v>785</v>
      </c>
      <c r="C876" s="30" t="s">
        <v>884</v>
      </c>
      <c r="D876" s="70">
        <v>1502146.34</v>
      </c>
      <c r="E876" s="69">
        <v>1569142.07</v>
      </c>
      <c r="F876" s="33">
        <v>1526</v>
      </c>
      <c r="G876" s="34">
        <v>2604</v>
      </c>
      <c r="H876" s="44" t="s">
        <v>824</v>
      </c>
      <c r="I876" s="71">
        <f t="shared" si="220"/>
        <v>6780.81</v>
      </c>
      <c r="J876" s="72">
        <v>0</v>
      </c>
      <c r="K876" s="38">
        <f t="shared" si="209"/>
        <v>678.08100000000013</v>
      </c>
      <c r="L876" s="38">
        <f t="shared" si="210"/>
        <v>203.42430000000002</v>
      </c>
      <c r="M876" s="38">
        <f t="shared" si="211"/>
        <v>406.84860000000003</v>
      </c>
      <c r="N876" s="38">
        <f t="shared" si="212"/>
        <v>135.61620000000002</v>
      </c>
      <c r="O876" s="38">
        <f t="shared" si="213"/>
        <v>135.61620000000002</v>
      </c>
      <c r="P876" s="38">
        <f t="shared" si="214"/>
        <v>84.760125000000016</v>
      </c>
      <c r="Q876" s="38">
        <f t="shared" si="215"/>
        <v>339.04050000000007</v>
      </c>
      <c r="R876" s="38">
        <f t="shared" si="216"/>
        <v>61.027290000000001</v>
      </c>
      <c r="S876" s="38">
        <f t="shared" si="217"/>
        <v>6.7808100000000007</v>
      </c>
      <c r="T876" s="39">
        <f t="shared" si="218"/>
        <v>8832.0050250000004</v>
      </c>
    </row>
    <row r="877" spans="2:20" ht="25.5" x14ac:dyDescent="0.2">
      <c r="B877" s="109">
        <v>786</v>
      </c>
      <c r="C877" s="30" t="s">
        <v>885</v>
      </c>
      <c r="D877" s="70">
        <v>1502146.34</v>
      </c>
      <c r="E877" s="69">
        <v>1569142.07</v>
      </c>
      <c r="F877" s="33">
        <v>1527</v>
      </c>
      <c r="G877" s="34">
        <v>2605</v>
      </c>
      <c r="H877" s="44" t="s">
        <v>824</v>
      </c>
      <c r="I877" s="71">
        <f t="shared" si="220"/>
        <v>7407.33</v>
      </c>
      <c r="J877" s="72">
        <v>0</v>
      </c>
      <c r="K877" s="38">
        <f t="shared" si="209"/>
        <v>740.73300000000006</v>
      </c>
      <c r="L877" s="38">
        <f t="shared" si="210"/>
        <v>222.2199</v>
      </c>
      <c r="M877" s="38">
        <f t="shared" si="211"/>
        <v>444.43979999999999</v>
      </c>
      <c r="N877" s="38">
        <f t="shared" si="212"/>
        <v>148.14660000000001</v>
      </c>
      <c r="O877" s="38">
        <f t="shared" si="213"/>
        <v>148.14660000000001</v>
      </c>
      <c r="P877" s="38">
        <f t="shared" si="214"/>
        <v>92.591625000000008</v>
      </c>
      <c r="Q877" s="38">
        <f t="shared" si="215"/>
        <v>370.36650000000003</v>
      </c>
      <c r="R877" s="38">
        <f t="shared" si="216"/>
        <v>66.665969999999987</v>
      </c>
      <c r="S877" s="38">
        <f t="shared" si="217"/>
        <v>7.40733</v>
      </c>
      <c r="T877" s="39">
        <f t="shared" si="218"/>
        <v>9648.0473249999995</v>
      </c>
    </row>
    <row r="878" spans="2:20" ht="28.5" x14ac:dyDescent="0.2">
      <c r="B878" s="109">
        <v>787</v>
      </c>
      <c r="C878" s="30" t="s">
        <v>886</v>
      </c>
      <c r="D878" s="70" t="s">
        <v>67</v>
      </c>
      <c r="E878" s="69" t="s">
        <v>67</v>
      </c>
      <c r="F878" s="33">
        <v>1003</v>
      </c>
      <c r="G878" s="34">
        <v>2606</v>
      </c>
      <c r="H878" s="44" t="s">
        <v>824</v>
      </c>
      <c r="I878" s="71">
        <v>380.41</v>
      </c>
      <c r="J878" s="72">
        <v>0</v>
      </c>
      <c r="K878" s="38">
        <f t="shared" si="209"/>
        <v>38.041000000000004</v>
      </c>
      <c r="L878" s="38">
        <f t="shared" si="210"/>
        <v>11.4123</v>
      </c>
      <c r="M878" s="38">
        <f t="shared" si="211"/>
        <v>22.8246</v>
      </c>
      <c r="N878" s="38">
        <f t="shared" si="212"/>
        <v>7.608200000000001</v>
      </c>
      <c r="O878" s="38">
        <f t="shared" si="213"/>
        <v>7.608200000000001</v>
      </c>
      <c r="P878" s="38">
        <f t="shared" si="214"/>
        <v>4.7551250000000005</v>
      </c>
      <c r="Q878" s="38">
        <f t="shared" si="215"/>
        <v>19.020500000000002</v>
      </c>
      <c r="R878" s="38">
        <f t="shared" si="216"/>
        <v>3.4236900000000001</v>
      </c>
      <c r="S878" s="38">
        <f t="shared" si="217"/>
        <v>0.38041000000000003</v>
      </c>
      <c r="T878" s="39">
        <f t="shared" si="218"/>
        <v>495.48402500000009</v>
      </c>
    </row>
    <row r="879" spans="2:20" ht="28.5" x14ac:dyDescent="0.2">
      <c r="B879" s="109">
        <v>788</v>
      </c>
      <c r="C879" s="30" t="s">
        <v>887</v>
      </c>
      <c r="D879" s="70" t="s">
        <v>67</v>
      </c>
      <c r="E879" s="69" t="s">
        <v>67</v>
      </c>
      <c r="F879" s="33">
        <v>1004</v>
      </c>
      <c r="G879" s="34">
        <v>2607</v>
      </c>
      <c r="H879" s="44" t="s">
        <v>824</v>
      </c>
      <c r="I879" s="71">
        <v>7.43</v>
      </c>
      <c r="J879" s="72">
        <v>0</v>
      </c>
      <c r="K879" s="38">
        <f t="shared" ref="K879:K942" si="221">0.1*I879</f>
        <v>0.74299999999999999</v>
      </c>
      <c r="L879" s="38">
        <f t="shared" ref="L879:L942" si="222">0.03*I879</f>
        <v>0.22289999999999999</v>
      </c>
      <c r="M879" s="38">
        <f t="shared" ref="M879:M942" si="223">0.06*I879</f>
        <v>0.44579999999999997</v>
      </c>
      <c r="N879" s="38">
        <f t="shared" ref="N879:N942" si="224">0.02*I879</f>
        <v>0.14860000000000001</v>
      </c>
      <c r="O879" s="38">
        <f t="shared" ref="O879:O942" si="225">0.02*I879</f>
        <v>0.14860000000000001</v>
      </c>
      <c r="P879" s="38">
        <f t="shared" ref="P879:P942" si="226">0.0125*I879</f>
        <v>9.2874999999999999E-2</v>
      </c>
      <c r="Q879" s="38">
        <f t="shared" ref="Q879:Q942" si="227">0.05*I879</f>
        <v>0.3715</v>
      </c>
      <c r="R879" s="38">
        <f t="shared" ref="R879:R942" si="228">0.009*I879</f>
        <v>6.6869999999999999E-2</v>
      </c>
      <c r="S879" s="38">
        <f t="shared" ref="S879:S942" si="229">0.001*I879</f>
        <v>7.43E-3</v>
      </c>
      <c r="T879" s="39">
        <f t="shared" ref="T879:T942" si="230">SUM(I879:S879)</f>
        <v>9.6775749999999974</v>
      </c>
    </row>
    <row r="880" spans="2:20" ht="28.5" x14ac:dyDescent="0.2">
      <c r="B880" s="109">
        <v>789</v>
      </c>
      <c r="C880" s="30" t="s">
        <v>888</v>
      </c>
      <c r="D880" s="70" t="s">
        <v>67</v>
      </c>
      <c r="E880" s="69" t="s">
        <v>67</v>
      </c>
      <c r="F880" s="33">
        <v>1005</v>
      </c>
      <c r="G880" s="34">
        <v>2608</v>
      </c>
      <c r="H880" s="44" t="s">
        <v>824</v>
      </c>
      <c r="I880" s="71">
        <v>44.53</v>
      </c>
      <c r="J880" s="72">
        <v>0</v>
      </c>
      <c r="K880" s="38">
        <f t="shared" si="221"/>
        <v>4.4530000000000003</v>
      </c>
      <c r="L880" s="38">
        <f t="shared" si="222"/>
        <v>1.3359000000000001</v>
      </c>
      <c r="M880" s="38">
        <f t="shared" si="223"/>
        <v>2.6718000000000002</v>
      </c>
      <c r="N880" s="38">
        <f t="shared" si="224"/>
        <v>0.89060000000000006</v>
      </c>
      <c r="O880" s="38">
        <f t="shared" si="225"/>
        <v>0.89060000000000006</v>
      </c>
      <c r="P880" s="38">
        <f t="shared" si="226"/>
        <v>0.55662500000000004</v>
      </c>
      <c r="Q880" s="38">
        <f t="shared" si="227"/>
        <v>2.2265000000000001</v>
      </c>
      <c r="R880" s="38">
        <f t="shared" si="228"/>
        <v>0.40076999999999996</v>
      </c>
      <c r="S880" s="38">
        <f t="shared" si="229"/>
        <v>4.453E-2</v>
      </c>
      <c r="T880" s="39">
        <f t="shared" si="230"/>
        <v>58.000325000000004</v>
      </c>
    </row>
    <row r="881" spans="2:20" x14ac:dyDescent="0.2">
      <c r="B881" s="109">
        <v>790</v>
      </c>
      <c r="C881" s="30" t="s">
        <v>889</v>
      </c>
      <c r="D881" s="70">
        <v>625.89</v>
      </c>
      <c r="E881" s="69">
        <v>653.79999999999995</v>
      </c>
      <c r="F881" s="33">
        <v>1006</v>
      </c>
      <c r="G881" s="34">
        <v>2609</v>
      </c>
      <c r="H881" s="44" t="s">
        <v>824</v>
      </c>
      <c r="I881" s="71">
        <f t="shared" ref="I881:I899" si="231">I817*0.5</f>
        <v>30.78</v>
      </c>
      <c r="J881" s="72">
        <v>0</v>
      </c>
      <c r="K881" s="38">
        <f t="shared" si="221"/>
        <v>3.0780000000000003</v>
      </c>
      <c r="L881" s="38">
        <f t="shared" si="222"/>
        <v>0.9234</v>
      </c>
      <c r="M881" s="38">
        <f t="shared" si="223"/>
        <v>1.8468</v>
      </c>
      <c r="N881" s="38">
        <f t="shared" si="224"/>
        <v>0.61560000000000004</v>
      </c>
      <c r="O881" s="38">
        <f t="shared" si="225"/>
        <v>0.61560000000000004</v>
      </c>
      <c r="P881" s="38">
        <f t="shared" si="226"/>
        <v>0.38475000000000004</v>
      </c>
      <c r="Q881" s="38">
        <f t="shared" si="227"/>
        <v>1.5390000000000001</v>
      </c>
      <c r="R881" s="38">
        <f t="shared" si="228"/>
        <v>0.27701999999999999</v>
      </c>
      <c r="S881" s="38">
        <f t="shared" si="229"/>
        <v>3.0780000000000002E-2</v>
      </c>
      <c r="T881" s="39">
        <f t="shared" si="230"/>
        <v>40.090950000000007</v>
      </c>
    </row>
    <row r="882" spans="2:20" x14ac:dyDescent="0.2">
      <c r="B882" s="109">
        <v>791</v>
      </c>
      <c r="C882" s="30" t="s">
        <v>890</v>
      </c>
      <c r="D882" s="70">
        <v>1251.79</v>
      </c>
      <c r="E882" s="69">
        <v>1307.6199999999999</v>
      </c>
      <c r="F882" s="33">
        <v>1007</v>
      </c>
      <c r="G882" s="34">
        <v>2610</v>
      </c>
      <c r="H882" s="44" t="s">
        <v>824</v>
      </c>
      <c r="I882" s="71">
        <f t="shared" si="231"/>
        <v>46.66</v>
      </c>
      <c r="J882" s="72">
        <v>0</v>
      </c>
      <c r="K882" s="38">
        <f t="shared" si="221"/>
        <v>4.6659999999999995</v>
      </c>
      <c r="L882" s="38">
        <f t="shared" si="222"/>
        <v>1.3997999999999999</v>
      </c>
      <c r="M882" s="38">
        <f t="shared" si="223"/>
        <v>2.7995999999999999</v>
      </c>
      <c r="N882" s="38">
        <f t="shared" si="224"/>
        <v>0.93319999999999992</v>
      </c>
      <c r="O882" s="38">
        <f t="shared" si="225"/>
        <v>0.93319999999999992</v>
      </c>
      <c r="P882" s="38">
        <f t="shared" si="226"/>
        <v>0.58324999999999994</v>
      </c>
      <c r="Q882" s="38">
        <f t="shared" si="227"/>
        <v>2.3329999999999997</v>
      </c>
      <c r="R882" s="38">
        <f t="shared" si="228"/>
        <v>0.41993999999999992</v>
      </c>
      <c r="S882" s="38">
        <f t="shared" si="229"/>
        <v>4.666E-2</v>
      </c>
      <c r="T882" s="39">
        <f t="shared" si="230"/>
        <v>60.774649999999987</v>
      </c>
    </row>
    <row r="883" spans="2:20" x14ac:dyDescent="0.2">
      <c r="B883" s="109">
        <v>792</v>
      </c>
      <c r="C883" s="30" t="s">
        <v>891</v>
      </c>
      <c r="D883" s="70">
        <v>2503.58</v>
      </c>
      <c r="E883" s="69">
        <v>2615.2399999999998</v>
      </c>
      <c r="F883" s="33">
        <v>1008</v>
      </c>
      <c r="G883" s="34">
        <v>2611</v>
      </c>
      <c r="H883" s="44" t="s">
        <v>824</v>
      </c>
      <c r="I883" s="71">
        <f t="shared" si="231"/>
        <v>59.564999999999998</v>
      </c>
      <c r="J883" s="72">
        <v>0</v>
      </c>
      <c r="K883" s="38">
        <f t="shared" si="221"/>
        <v>5.9565000000000001</v>
      </c>
      <c r="L883" s="38">
        <f t="shared" si="222"/>
        <v>1.7869499999999998</v>
      </c>
      <c r="M883" s="38">
        <f t="shared" si="223"/>
        <v>3.5738999999999996</v>
      </c>
      <c r="N883" s="38">
        <f t="shared" si="224"/>
        <v>1.1913</v>
      </c>
      <c r="O883" s="38">
        <f t="shared" si="225"/>
        <v>1.1913</v>
      </c>
      <c r="P883" s="38">
        <f t="shared" si="226"/>
        <v>0.74456250000000002</v>
      </c>
      <c r="Q883" s="38">
        <f t="shared" si="227"/>
        <v>2.9782500000000001</v>
      </c>
      <c r="R883" s="38">
        <f t="shared" si="228"/>
        <v>0.53608499999999992</v>
      </c>
      <c r="S883" s="38">
        <f t="shared" si="229"/>
        <v>5.9565E-2</v>
      </c>
      <c r="T883" s="39">
        <f t="shared" si="230"/>
        <v>77.583412500000009</v>
      </c>
    </row>
    <row r="884" spans="2:20" x14ac:dyDescent="0.2">
      <c r="B884" s="109">
        <v>793</v>
      </c>
      <c r="C884" s="30" t="s">
        <v>892</v>
      </c>
      <c r="D884" s="70">
        <v>5007.1499999999996</v>
      </c>
      <c r="E884" s="69">
        <v>5230.47</v>
      </c>
      <c r="F884" s="33">
        <v>1009</v>
      </c>
      <c r="G884" s="34">
        <v>2612</v>
      </c>
      <c r="H884" s="44" t="s">
        <v>824</v>
      </c>
      <c r="I884" s="71">
        <f t="shared" si="231"/>
        <v>86.38</v>
      </c>
      <c r="J884" s="72">
        <v>0</v>
      </c>
      <c r="K884" s="38">
        <f t="shared" si="221"/>
        <v>8.6379999999999999</v>
      </c>
      <c r="L884" s="38">
        <f t="shared" si="222"/>
        <v>2.5913999999999997</v>
      </c>
      <c r="M884" s="38">
        <f t="shared" si="223"/>
        <v>5.1827999999999994</v>
      </c>
      <c r="N884" s="38">
        <f t="shared" si="224"/>
        <v>1.7276</v>
      </c>
      <c r="O884" s="38">
        <f t="shared" si="225"/>
        <v>1.7276</v>
      </c>
      <c r="P884" s="38">
        <f t="shared" si="226"/>
        <v>1.07975</v>
      </c>
      <c r="Q884" s="38">
        <f t="shared" si="227"/>
        <v>4.319</v>
      </c>
      <c r="R884" s="38">
        <f t="shared" si="228"/>
        <v>0.77741999999999989</v>
      </c>
      <c r="S884" s="38">
        <f t="shared" si="229"/>
        <v>8.6379999999999998E-2</v>
      </c>
      <c r="T884" s="39">
        <f t="shared" si="230"/>
        <v>112.50995</v>
      </c>
    </row>
    <row r="885" spans="2:20" x14ac:dyDescent="0.2">
      <c r="B885" s="109">
        <v>794</v>
      </c>
      <c r="C885" s="30" t="s">
        <v>893</v>
      </c>
      <c r="D885" s="70">
        <v>10014.299999999999</v>
      </c>
      <c r="E885" s="69">
        <v>10460.94</v>
      </c>
      <c r="F885" s="33">
        <v>1010</v>
      </c>
      <c r="G885" s="34">
        <v>2613</v>
      </c>
      <c r="H885" s="44" t="s">
        <v>824</v>
      </c>
      <c r="I885" s="71">
        <f t="shared" si="231"/>
        <v>169.77</v>
      </c>
      <c r="J885" s="72">
        <v>0</v>
      </c>
      <c r="K885" s="38">
        <f t="shared" si="221"/>
        <v>16.977</v>
      </c>
      <c r="L885" s="38">
        <f t="shared" si="222"/>
        <v>5.0930999999999997</v>
      </c>
      <c r="M885" s="38">
        <f t="shared" si="223"/>
        <v>10.186199999999999</v>
      </c>
      <c r="N885" s="38">
        <f t="shared" si="224"/>
        <v>3.3954000000000004</v>
      </c>
      <c r="O885" s="38">
        <f t="shared" si="225"/>
        <v>3.3954000000000004</v>
      </c>
      <c r="P885" s="38">
        <f t="shared" si="226"/>
        <v>2.122125</v>
      </c>
      <c r="Q885" s="38">
        <f t="shared" si="227"/>
        <v>8.4885000000000002</v>
      </c>
      <c r="R885" s="38">
        <f t="shared" si="228"/>
        <v>1.52793</v>
      </c>
      <c r="S885" s="38">
        <f t="shared" si="229"/>
        <v>0.16977</v>
      </c>
      <c r="T885" s="39">
        <f t="shared" si="230"/>
        <v>221.12542499999998</v>
      </c>
    </row>
    <row r="886" spans="2:20" x14ac:dyDescent="0.2">
      <c r="B886" s="109">
        <v>795</v>
      </c>
      <c r="C886" s="30" t="s">
        <v>894</v>
      </c>
      <c r="D886" s="70">
        <v>15021.47</v>
      </c>
      <c r="E886" s="69">
        <v>15691.43</v>
      </c>
      <c r="F886" s="33">
        <v>1011</v>
      </c>
      <c r="G886" s="34">
        <v>2614</v>
      </c>
      <c r="H886" s="44" t="s">
        <v>824</v>
      </c>
      <c r="I886" s="71">
        <f t="shared" si="231"/>
        <v>181.67500000000001</v>
      </c>
      <c r="J886" s="72">
        <v>0</v>
      </c>
      <c r="K886" s="38">
        <f t="shared" si="221"/>
        <v>18.1675</v>
      </c>
      <c r="L886" s="38">
        <f t="shared" si="222"/>
        <v>5.4502500000000005</v>
      </c>
      <c r="M886" s="38">
        <f t="shared" si="223"/>
        <v>10.900500000000001</v>
      </c>
      <c r="N886" s="38">
        <f t="shared" si="224"/>
        <v>3.6335000000000002</v>
      </c>
      <c r="O886" s="38">
        <f t="shared" si="225"/>
        <v>3.6335000000000002</v>
      </c>
      <c r="P886" s="38">
        <f t="shared" si="226"/>
        <v>2.2709375000000001</v>
      </c>
      <c r="Q886" s="38">
        <f t="shared" si="227"/>
        <v>9.0837500000000002</v>
      </c>
      <c r="R886" s="38">
        <f t="shared" si="228"/>
        <v>1.6350750000000001</v>
      </c>
      <c r="S886" s="38">
        <f t="shared" si="229"/>
        <v>0.181675</v>
      </c>
      <c r="T886" s="39">
        <f t="shared" si="230"/>
        <v>236.63168750000003</v>
      </c>
    </row>
    <row r="887" spans="2:20" x14ac:dyDescent="0.2">
      <c r="B887" s="109">
        <v>796</v>
      </c>
      <c r="C887" s="30" t="s">
        <v>895</v>
      </c>
      <c r="D887" s="70">
        <v>25035.77</v>
      </c>
      <c r="E887" s="69">
        <v>26152.37</v>
      </c>
      <c r="F887" s="33">
        <v>1012</v>
      </c>
      <c r="G887" s="34">
        <v>2615</v>
      </c>
      <c r="H887" s="44" t="s">
        <v>824</v>
      </c>
      <c r="I887" s="71">
        <f t="shared" si="231"/>
        <v>231.32</v>
      </c>
      <c r="J887" s="72">
        <v>0</v>
      </c>
      <c r="K887" s="38">
        <f t="shared" si="221"/>
        <v>23.132000000000001</v>
      </c>
      <c r="L887" s="38">
        <f t="shared" si="222"/>
        <v>6.9395999999999995</v>
      </c>
      <c r="M887" s="38">
        <f t="shared" si="223"/>
        <v>13.879199999999999</v>
      </c>
      <c r="N887" s="38">
        <f t="shared" si="224"/>
        <v>4.6264000000000003</v>
      </c>
      <c r="O887" s="38">
        <f t="shared" si="225"/>
        <v>4.6264000000000003</v>
      </c>
      <c r="P887" s="38">
        <f t="shared" si="226"/>
        <v>2.8915000000000002</v>
      </c>
      <c r="Q887" s="38">
        <f t="shared" si="227"/>
        <v>11.566000000000001</v>
      </c>
      <c r="R887" s="38">
        <f t="shared" si="228"/>
        <v>2.08188</v>
      </c>
      <c r="S887" s="38">
        <f t="shared" si="229"/>
        <v>0.23132</v>
      </c>
      <c r="T887" s="39">
        <f t="shared" si="230"/>
        <v>301.29429999999996</v>
      </c>
    </row>
    <row r="888" spans="2:20" x14ac:dyDescent="0.2">
      <c r="B888" s="109">
        <v>797</v>
      </c>
      <c r="C888" s="30" t="s">
        <v>896</v>
      </c>
      <c r="D888" s="70">
        <v>37553.65</v>
      </c>
      <c r="E888" s="69">
        <v>39228.54</v>
      </c>
      <c r="F888" s="33">
        <v>1013</v>
      </c>
      <c r="G888" s="34">
        <v>2616</v>
      </c>
      <c r="H888" s="44" t="s">
        <v>824</v>
      </c>
      <c r="I888" s="71">
        <f t="shared" si="231"/>
        <v>292.88</v>
      </c>
      <c r="J888" s="72">
        <v>0</v>
      </c>
      <c r="K888" s="38">
        <f t="shared" si="221"/>
        <v>29.288</v>
      </c>
      <c r="L888" s="38">
        <f t="shared" si="222"/>
        <v>8.7863999999999987</v>
      </c>
      <c r="M888" s="38">
        <f t="shared" si="223"/>
        <v>17.572799999999997</v>
      </c>
      <c r="N888" s="38">
        <f t="shared" si="224"/>
        <v>5.8575999999999997</v>
      </c>
      <c r="O888" s="38">
        <f t="shared" si="225"/>
        <v>5.8575999999999997</v>
      </c>
      <c r="P888" s="38">
        <f t="shared" si="226"/>
        <v>3.661</v>
      </c>
      <c r="Q888" s="38">
        <f t="shared" si="227"/>
        <v>14.644</v>
      </c>
      <c r="R888" s="38">
        <f t="shared" si="228"/>
        <v>2.6359199999999996</v>
      </c>
      <c r="S888" s="38">
        <f t="shared" si="229"/>
        <v>0.29288000000000003</v>
      </c>
      <c r="T888" s="39">
        <f t="shared" si="230"/>
        <v>381.47620000000001</v>
      </c>
    </row>
    <row r="889" spans="2:20" x14ac:dyDescent="0.2">
      <c r="B889" s="109">
        <v>798</v>
      </c>
      <c r="C889" s="30" t="s">
        <v>897</v>
      </c>
      <c r="D889" s="70">
        <v>50071.55</v>
      </c>
      <c r="E889" s="69">
        <v>52304.74</v>
      </c>
      <c r="F889" s="33">
        <v>1014</v>
      </c>
      <c r="G889" s="34">
        <v>2617</v>
      </c>
      <c r="H889" s="44" t="s">
        <v>824</v>
      </c>
      <c r="I889" s="71">
        <f t="shared" si="231"/>
        <v>388.185</v>
      </c>
      <c r="J889" s="72">
        <v>0</v>
      </c>
      <c r="K889" s="38">
        <f t="shared" si="221"/>
        <v>38.8185</v>
      </c>
      <c r="L889" s="38">
        <f t="shared" si="222"/>
        <v>11.64555</v>
      </c>
      <c r="M889" s="38">
        <f t="shared" si="223"/>
        <v>23.2911</v>
      </c>
      <c r="N889" s="38">
        <f t="shared" si="224"/>
        <v>7.7637</v>
      </c>
      <c r="O889" s="38">
        <f t="shared" si="225"/>
        <v>7.7637</v>
      </c>
      <c r="P889" s="38">
        <f t="shared" si="226"/>
        <v>4.8523125</v>
      </c>
      <c r="Q889" s="38">
        <f t="shared" si="227"/>
        <v>19.40925</v>
      </c>
      <c r="R889" s="38">
        <f t="shared" si="228"/>
        <v>3.4936649999999996</v>
      </c>
      <c r="S889" s="38">
        <f t="shared" si="229"/>
        <v>0.388185</v>
      </c>
      <c r="T889" s="39">
        <f t="shared" si="230"/>
        <v>505.61096249999997</v>
      </c>
    </row>
    <row r="890" spans="2:20" x14ac:dyDescent="0.2">
      <c r="B890" s="109">
        <v>799</v>
      </c>
      <c r="C890" s="30" t="s">
        <v>898</v>
      </c>
      <c r="D890" s="70">
        <v>62589.43</v>
      </c>
      <c r="E890" s="69">
        <v>65380.92</v>
      </c>
      <c r="F890" s="33">
        <v>1015</v>
      </c>
      <c r="G890" s="34">
        <v>2618</v>
      </c>
      <c r="H890" s="44" t="s">
        <v>824</v>
      </c>
      <c r="I890" s="71">
        <f t="shared" si="231"/>
        <v>461.64499999999998</v>
      </c>
      <c r="J890" s="72">
        <v>0</v>
      </c>
      <c r="K890" s="38">
        <f t="shared" si="221"/>
        <v>46.164500000000004</v>
      </c>
      <c r="L890" s="38">
        <f t="shared" si="222"/>
        <v>13.849349999999999</v>
      </c>
      <c r="M890" s="38">
        <f t="shared" si="223"/>
        <v>27.698699999999999</v>
      </c>
      <c r="N890" s="38">
        <f t="shared" si="224"/>
        <v>9.232899999999999</v>
      </c>
      <c r="O890" s="38">
        <f t="shared" si="225"/>
        <v>9.232899999999999</v>
      </c>
      <c r="P890" s="38">
        <f t="shared" si="226"/>
        <v>5.7705625000000005</v>
      </c>
      <c r="Q890" s="38">
        <f t="shared" si="227"/>
        <v>23.082250000000002</v>
      </c>
      <c r="R890" s="38">
        <f t="shared" si="228"/>
        <v>4.1548049999999996</v>
      </c>
      <c r="S890" s="38">
        <f t="shared" si="229"/>
        <v>0.46164499999999997</v>
      </c>
      <c r="T890" s="39">
        <f t="shared" si="230"/>
        <v>601.2926124999999</v>
      </c>
    </row>
    <row r="891" spans="2:20" x14ac:dyDescent="0.2">
      <c r="B891" s="109">
        <v>800</v>
      </c>
      <c r="C891" s="30" t="s">
        <v>899</v>
      </c>
      <c r="D891" s="70">
        <v>100143.09</v>
      </c>
      <c r="E891" s="69">
        <v>104609.47</v>
      </c>
      <c r="F891" s="33">
        <v>1016</v>
      </c>
      <c r="G891" s="34">
        <v>2619</v>
      </c>
      <c r="H891" s="44" t="s">
        <v>824</v>
      </c>
      <c r="I891" s="71">
        <f t="shared" si="231"/>
        <v>647.29999999999995</v>
      </c>
      <c r="J891" s="72">
        <v>0</v>
      </c>
      <c r="K891" s="38">
        <f t="shared" si="221"/>
        <v>64.73</v>
      </c>
      <c r="L891" s="38">
        <f t="shared" si="222"/>
        <v>19.418999999999997</v>
      </c>
      <c r="M891" s="38">
        <f t="shared" si="223"/>
        <v>38.837999999999994</v>
      </c>
      <c r="N891" s="38">
        <f t="shared" si="224"/>
        <v>12.946</v>
      </c>
      <c r="O891" s="38">
        <f t="shared" si="225"/>
        <v>12.946</v>
      </c>
      <c r="P891" s="38">
        <f t="shared" si="226"/>
        <v>8.0912500000000005</v>
      </c>
      <c r="Q891" s="38">
        <f t="shared" si="227"/>
        <v>32.365000000000002</v>
      </c>
      <c r="R891" s="38">
        <f t="shared" si="228"/>
        <v>5.8256999999999994</v>
      </c>
      <c r="S891" s="38">
        <f t="shared" si="229"/>
        <v>0.64729999999999999</v>
      </c>
      <c r="T891" s="39">
        <f t="shared" si="230"/>
        <v>843.10824999999988</v>
      </c>
    </row>
    <row r="892" spans="2:20" x14ac:dyDescent="0.2">
      <c r="B892" s="109">
        <v>801</v>
      </c>
      <c r="C892" s="30" t="s">
        <v>900</v>
      </c>
      <c r="D892" s="70">
        <v>150214.64000000001</v>
      </c>
      <c r="E892" s="69">
        <v>156914.21</v>
      </c>
      <c r="F892" s="33">
        <v>1017</v>
      </c>
      <c r="G892" s="34">
        <v>2620</v>
      </c>
      <c r="H892" s="44" t="s">
        <v>824</v>
      </c>
      <c r="I892" s="71">
        <f t="shared" si="231"/>
        <v>972.94</v>
      </c>
      <c r="J892" s="72">
        <v>0</v>
      </c>
      <c r="K892" s="38">
        <f t="shared" si="221"/>
        <v>97.294000000000011</v>
      </c>
      <c r="L892" s="38">
        <f t="shared" si="222"/>
        <v>29.188200000000002</v>
      </c>
      <c r="M892" s="38">
        <f t="shared" si="223"/>
        <v>58.376400000000004</v>
      </c>
      <c r="N892" s="38">
        <f t="shared" si="224"/>
        <v>19.4588</v>
      </c>
      <c r="O892" s="38">
        <f t="shared" si="225"/>
        <v>19.4588</v>
      </c>
      <c r="P892" s="38">
        <f t="shared" si="226"/>
        <v>12.161750000000001</v>
      </c>
      <c r="Q892" s="38">
        <f t="shared" si="227"/>
        <v>48.647000000000006</v>
      </c>
      <c r="R892" s="38">
        <f t="shared" si="228"/>
        <v>8.7564600000000006</v>
      </c>
      <c r="S892" s="38">
        <f t="shared" si="229"/>
        <v>0.97294000000000003</v>
      </c>
      <c r="T892" s="39">
        <f t="shared" si="230"/>
        <v>1267.2543500000006</v>
      </c>
    </row>
    <row r="893" spans="2:20" x14ac:dyDescent="0.2">
      <c r="B893" s="109">
        <v>802</v>
      </c>
      <c r="C893" s="30" t="s">
        <v>901</v>
      </c>
      <c r="D893" s="70">
        <v>250357.73</v>
      </c>
      <c r="E893" s="69">
        <v>261523.68</v>
      </c>
      <c r="F893" s="33">
        <v>1018</v>
      </c>
      <c r="G893" s="34">
        <v>2621</v>
      </c>
      <c r="H893" s="44" t="s">
        <v>824</v>
      </c>
      <c r="I893" s="71">
        <f t="shared" si="231"/>
        <v>1310.49</v>
      </c>
      <c r="J893" s="72">
        <v>0</v>
      </c>
      <c r="K893" s="38">
        <f t="shared" si="221"/>
        <v>131.04900000000001</v>
      </c>
      <c r="L893" s="38">
        <f t="shared" si="222"/>
        <v>39.314700000000002</v>
      </c>
      <c r="M893" s="38">
        <f t="shared" si="223"/>
        <v>78.629400000000004</v>
      </c>
      <c r="N893" s="38">
        <f t="shared" si="224"/>
        <v>26.209800000000001</v>
      </c>
      <c r="O893" s="38">
        <f t="shared" si="225"/>
        <v>26.209800000000001</v>
      </c>
      <c r="P893" s="38">
        <f t="shared" si="226"/>
        <v>16.381125000000001</v>
      </c>
      <c r="Q893" s="38">
        <f t="shared" si="227"/>
        <v>65.524500000000003</v>
      </c>
      <c r="R893" s="38">
        <f t="shared" si="228"/>
        <v>11.794409999999999</v>
      </c>
      <c r="S893" s="38">
        <f t="shared" si="229"/>
        <v>1.3104899999999999</v>
      </c>
      <c r="T893" s="39">
        <f t="shared" si="230"/>
        <v>1706.9132250000002</v>
      </c>
    </row>
    <row r="894" spans="2:20" x14ac:dyDescent="0.2">
      <c r="B894" s="109">
        <v>803</v>
      </c>
      <c r="C894" s="30" t="s">
        <v>902</v>
      </c>
      <c r="D894" s="70">
        <v>375536.58</v>
      </c>
      <c r="E894" s="69">
        <v>392285.51</v>
      </c>
      <c r="F894" s="33">
        <v>1019</v>
      </c>
      <c r="G894" s="34">
        <v>2622</v>
      </c>
      <c r="H894" s="44" t="s">
        <v>824</v>
      </c>
      <c r="I894" s="71">
        <f t="shared" si="231"/>
        <v>1720.52</v>
      </c>
      <c r="J894" s="72">
        <v>0</v>
      </c>
      <c r="K894" s="38">
        <f t="shared" si="221"/>
        <v>172.05200000000002</v>
      </c>
      <c r="L894" s="38">
        <f t="shared" si="222"/>
        <v>51.615600000000001</v>
      </c>
      <c r="M894" s="38">
        <f t="shared" si="223"/>
        <v>103.2312</v>
      </c>
      <c r="N894" s="38">
        <f t="shared" si="224"/>
        <v>34.410400000000003</v>
      </c>
      <c r="O894" s="38">
        <f t="shared" si="225"/>
        <v>34.410400000000003</v>
      </c>
      <c r="P894" s="38">
        <f t="shared" si="226"/>
        <v>21.506500000000003</v>
      </c>
      <c r="Q894" s="38">
        <f t="shared" si="227"/>
        <v>86.02600000000001</v>
      </c>
      <c r="R894" s="38">
        <f t="shared" si="228"/>
        <v>15.484679999999999</v>
      </c>
      <c r="S894" s="38">
        <f t="shared" si="229"/>
        <v>1.72052</v>
      </c>
      <c r="T894" s="39">
        <f t="shared" si="230"/>
        <v>2240.9773</v>
      </c>
    </row>
    <row r="895" spans="2:20" x14ac:dyDescent="0.2">
      <c r="B895" s="109">
        <v>804</v>
      </c>
      <c r="C895" s="30" t="s">
        <v>903</v>
      </c>
      <c r="D895" s="70">
        <v>500715.44</v>
      </c>
      <c r="E895" s="69">
        <v>523047.35</v>
      </c>
      <c r="F895" s="33">
        <v>1020</v>
      </c>
      <c r="G895" s="34">
        <v>2623</v>
      </c>
      <c r="H895" s="44" t="s">
        <v>824</v>
      </c>
      <c r="I895" s="71">
        <f t="shared" si="231"/>
        <v>2027.2950000000001</v>
      </c>
      <c r="J895" s="72">
        <v>0</v>
      </c>
      <c r="K895" s="38">
        <f t="shared" si="221"/>
        <v>202.72950000000003</v>
      </c>
      <c r="L895" s="38">
        <f t="shared" si="222"/>
        <v>60.818849999999998</v>
      </c>
      <c r="M895" s="38">
        <f t="shared" si="223"/>
        <v>121.6377</v>
      </c>
      <c r="N895" s="38">
        <f t="shared" si="224"/>
        <v>40.545900000000003</v>
      </c>
      <c r="O895" s="38">
        <f t="shared" si="225"/>
        <v>40.545900000000003</v>
      </c>
      <c r="P895" s="38">
        <f t="shared" si="226"/>
        <v>25.341187500000004</v>
      </c>
      <c r="Q895" s="38">
        <f t="shared" si="227"/>
        <v>101.36475000000002</v>
      </c>
      <c r="R895" s="38">
        <f t="shared" si="228"/>
        <v>18.245654999999999</v>
      </c>
      <c r="S895" s="38">
        <f t="shared" si="229"/>
        <v>2.0272950000000001</v>
      </c>
      <c r="T895" s="39">
        <f t="shared" si="230"/>
        <v>2640.5517375000009</v>
      </c>
    </row>
    <row r="896" spans="2:20" x14ac:dyDescent="0.2">
      <c r="B896" s="109">
        <v>805</v>
      </c>
      <c r="C896" s="30" t="s">
        <v>904</v>
      </c>
      <c r="D896" s="70">
        <v>751073.17</v>
      </c>
      <c r="E896" s="69">
        <v>784571.03</v>
      </c>
      <c r="F896" s="33">
        <v>1528</v>
      </c>
      <c r="G896" s="34">
        <v>2624</v>
      </c>
      <c r="H896" s="44" t="s">
        <v>824</v>
      </c>
      <c r="I896" s="71">
        <f t="shared" si="231"/>
        <v>2433.35</v>
      </c>
      <c r="J896" s="72">
        <v>0</v>
      </c>
      <c r="K896" s="38">
        <f t="shared" si="221"/>
        <v>243.33500000000001</v>
      </c>
      <c r="L896" s="38">
        <f t="shared" si="222"/>
        <v>73.000499999999988</v>
      </c>
      <c r="M896" s="38">
        <f t="shared" si="223"/>
        <v>146.00099999999998</v>
      </c>
      <c r="N896" s="38">
        <f t="shared" si="224"/>
        <v>48.667000000000002</v>
      </c>
      <c r="O896" s="38">
        <f t="shared" si="225"/>
        <v>48.667000000000002</v>
      </c>
      <c r="P896" s="38">
        <f t="shared" si="226"/>
        <v>30.416875000000001</v>
      </c>
      <c r="Q896" s="38">
        <f t="shared" si="227"/>
        <v>121.6675</v>
      </c>
      <c r="R896" s="38">
        <f t="shared" si="228"/>
        <v>21.900149999999996</v>
      </c>
      <c r="S896" s="38">
        <f t="shared" si="229"/>
        <v>2.4333499999999999</v>
      </c>
      <c r="T896" s="39">
        <f t="shared" si="230"/>
        <v>3169.4383749999993</v>
      </c>
    </row>
    <row r="897" spans="1:20" x14ac:dyDescent="0.2">
      <c r="B897" s="109">
        <v>806</v>
      </c>
      <c r="C897" s="30" t="s">
        <v>905</v>
      </c>
      <c r="D897" s="70">
        <v>1126609.75</v>
      </c>
      <c r="E897" s="69">
        <v>1176856.54</v>
      </c>
      <c r="F897" s="33">
        <v>1529</v>
      </c>
      <c r="G897" s="34">
        <v>2625</v>
      </c>
      <c r="H897" s="44" t="s">
        <v>824</v>
      </c>
      <c r="I897" s="71">
        <f t="shared" si="231"/>
        <v>2915.85</v>
      </c>
      <c r="J897" s="72">
        <v>0</v>
      </c>
      <c r="K897" s="38">
        <f t="shared" si="221"/>
        <v>291.58499999999998</v>
      </c>
      <c r="L897" s="38">
        <f t="shared" si="222"/>
        <v>87.475499999999997</v>
      </c>
      <c r="M897" s="38">
        <f t="shared" si="223"/>
        <v>174.95099999999999</v>
      </c>
      <c r="N897" s="38">
        <f t="shared" si="224"/>
        <v>58.317</v>
      </c>
      <c r="O897" s="38">
        <f t="shared" si="225"/>
        <v>58.317</v>
      </c>
      <c r="P897" s="38">
        <f t="shared" si="226"/>
        <v>36.448124999999997</v>
      </c>
      <c r="Q897" s="38">
        <f t="shared" si="227"/>
        <v>145.79249999999999</v>
      </c>
      <c r="R897" s="38">
        <f t="shared" si="228"/>
        <v>26.242649999999998</v>
      </c>
      <c r="S897" s="38">
        <f t="shared" si="229"/>
        <v>2.9158499999999998</v>
      </c>
      <c r="T897" s="39">
        <f t="shared" si="230"/>
        <v>3797.8946249999999</v>
      </c>
    </row>
    <row r="898" spans="1:20" x14ac:dyDescent="0.2">
      <c r="B898" s="109">
        <v>807</v>
      </c>
      <c r="C898" s="30" t="s">
        <v>906</v>
      </c>
      <c r="D898" s="70">
        <v>1502146.34</v>
      </c>
      <c r="E898" s="69">
        <v>1569142.07</v>
      </c>
      <c r="F898" s="33">
        <v>1530</v>
      </c>
      <c r="G898" s="34">
        <v>2626</v>
      </c>
      <c r="H898" s="44" t="s">
        <v>824</v>
      </c>
      <c r="I898" s="71">
        <f t="shared" si="231"/>
        <v>3390.4050000000002</v>
      </c>
      <c r="J898" s="72">
        <v>0</v>
      </c>
      <c r="K898" s="38">
        <f t="shared" si="221"/>
        <v>339.04050000000007</v>
      </c>
      <c r="L898" s="38">
        <f t="shared" si="222"/>
        <v>101.71215000000001</v>
      </c>
      <c r="M898" s="38">
        <f t="shared" si="223"/>
        <v>203.42430000000002</v>
      </c>
      <c r="N898" s="38">
        <f t="shared" si="224"/>
        <v>67.80810000000001</v>
      </c>
      <c r="O898" s="38">
        <f t="shared" si="225"/>
        <v>67.80810000000001</v>
      </c>
      <c r="P898" s="38">
        <f t="shared" si="226"/>
        <v>42.380062500000008</v>
      </c>
      <c r="Q898" s="38">
        <f t="shared" si="227"/>
        <v>169.52025000000003</v>
      </c>
      <c r="R898" s="38">
        <f t="shared" si="228"/>
        <v>30.513645</v>
      </c>
      <c r="S898" s="38">
        <f t="shared" si="229"/>
        <v>3.3904050000000003</v>
      </c>
      <c r="T898" s="39">
        <f t="shared" si="230"/>
        <v>4416.0025125000002</v>
      </c>
    </row>
    <row r="899" spans="1:20" x14ac:dyDescent="0.2">
      <c r="B899" s="109">
        <v>808</v>
      </c>
      <c r="C899" s="30" t="s">
        <v>907</v>
      </c>
      <c r="D899" s="70">
        <v>1502146.34</v>
      </c>
      <c r="E899" s="69">
        <v>1569142.07</v>
      </c>
      <c r="F899" s="33">
        <v>1531</v>
      </c>
      <c r="G899" s="34">
        <v>2627</v>
      </c>
      <c r="H899" s="44" t="s">
        <v>824</v>
      </c>
      <c r="I899" s="71">
        <f t="shared" si="231"/>
        <v>3703.665</v>
      </c>
      <c r="J899" s="72">
        <v>0</v>
      </c>
      <c r="K899" s="38">
        <f t="shared" si="221"/>
        <v>370.36650000000003</v>
      </c>
      <c r="L899" s="38">
        <f t="shared" si="222"/>
        <v>111.10995</v>
      </c>
      <c r="M899" s="38">
        <f t="shared" si="223"/>
        <v>222.2199</v>
      </c>
      <c r="N899" s="38">
        <f t="shared" si="224"/>
        <v>74.073300000000003</v>
      </c>
      <c r="O899" s="38">
        <f t="shared" si="225"/>
        <v>74.073300000000003</v>
      </c>
      <c r="P899" s="38">
        <f t="shared" si="226"/>
        <v>46.295812500000004</v>
      </c>
      <c r="Q899" s="38">
        <f t="shared" si="227"/>
        <v>185.18325000000002</v>
      </c>
      <c r="R899" s="38">
        <f t="shared" si="228"/>
        <v>33.332984999999994</v>
      </c>
      <c r="S899" s="38">
        <f t="shared" si="229"/>
        <v>3.703665</v>
      </c>
      <c r="T899" s="39">
        <f t="shared" si="230"/>
        <v>4824.0236624999998</v>
      </c>
    </row>
    <row r="900" spans="1:20" x14ac:dyDescent="0.2">
      <c r="A900" s="56"/>
      <c r="B900" s="109">
        <v>809</v>
      </c>
      <c r="C900" s="30" t="s">
        <v>908</v>
      </c>
      <c r="D900" s="70">
        <v>625.89</v>
      </c>
      <c r="E900" s="69">
        <v>653.79999999999995</v>
      </c>
      <c r="F900" s="33">
        <v>1022</v>
      </c>
      <c r="G900" s="34">
        <v>2628</v>
      </c>
      <c r="H900" s="44" t="s">
        <v>824</v>
      </c>
      <c r="I900" s="71">
        <f t="shared" ref="I900:I918" si="232">I817*0.3</f>
        <v>18.468</v>
      </c>
      <c r="J900" s="72">
        <v>0</v>
      </c>
      <c r="K900" s="38">
        <f t="shared" si="221"/>
        <v>1.8468</v>
      </c>
      <c r="L900" s="38">
        <f t="shared" si="222"/>
        <v>0.55403999999999998</v>
      </c>
      <c r="M900" s="38">
        <f t="shared" si="223"/>
        <v>1.10808</v>
      </c>
      <c r="N900" s="38">
        <f t="shared" si="224"/>
        <v>0.36936000000000002</v>
      </c>
      <c r="O900" s="38">
        <f t="shared" si="225"/>
        <v>0.36936000000000002</v>
      </c>
      <c r="P900" s="38">
        <f t="shared" si="226"/>
        <v>0.23085</v>
      </c>
      <c r="Q900" s="38">
        <f t="shared" si="227"/>
        <v>0.9234</v>
      </c>
      <c r="R900" s="38">
        <f t="shared" si="228"/>
        <v>0.166212</v>
      </c>
      <c r="S900" s="38">
        <f t="shared" si="229"/>
        <v>1.8468000000000002E-2</v>
      </c>
      <c r="T900" s="39">
        <f t="shared" si="230"/>
        <v>24.054570000000002</v>
      </c>
    </row>
    <row r="901" spans="1:20" x14ac:dyDescent="0.2">
      <c r="B901" s="109">
        <v>810</v>
      </c>
      <c r="C901" s="30" t="s">
        <v>909</v>
      </c>
      <c r="D901" s="70">
        <v>1251.79</v>
      </c>
      <c r="E901" s="69">
        <v>1307.6199999999999</v>
      </c>
      <c r="F901" s="33">
        <v>1023</v>
      </c>
      <c r="G901" s="34">
        <v>2629</v>
      </c>
      <c r="H901" s="44" t="s">
        <v>824</v>
      </c>
      <c r="I901" s="71">
        <f t="shared" si="232"/>
        <v>27.995999999999999</v>
      </c>
      <c r="J901" s="72">
        <v>0</v>
      </c>
      <c r="K901" s="38">
        <f t="shared" si="221"/>
        <v>2.7995999999999999</v>
      </c>
      <c r="L901" s="38">
        <f t="shared" si="222"/>
        <v>0.83987999999999996</v>
      </c>
      <c r="M901" s="38">
        <f t="shared" si="223"/>
        <v>1.6797599999999999</v>
      </c>
      <c r="N901" s="38">
        <f t="shared" si="224"/>
        <v>0.55991999999999997</v>
      </c>
      <c r="O901" s="38">
        <f t="shared" si="225"/>
        <v>0.55991999999999997</v>
      </c>
      <c r="P901" s="38">
        <f t="shared" si="226"/>
        <v>0.34994999999999998</v>
      </c>
      <c r="Q901" s="38">
        <f t="shared" si="227"/>
        <v>1.3997999999999999</v>
      </c>
      <c r="R901" s="38">
        <f t="shared" si="228"/>
        <v>0.25196399999999997</v>
      </c>
      <c r="S901" s="38">
        <f t="shared" si="229"/>
        <v>2.7996E-2</v>
      </c>
      <c r="T901" s="39">
        <f t="shared" si="230"/>
        <v>36.464790000000001</v>
      </c>
    </row>
    <row r="902" spans="1:20" x14ac:dyDescent="0.2">
      <c r="B902" s="109">
        <v>811</v>
      </c>
      <c r="C902" s="30" t="s">
        <v>910</v>
      </c>
      <c r="D902" s="70">
        <v>2503.58</v>
      </c>
      <c r="E902" s="69">
        <v>2615.2399999999998</v>
      </c>
      <c r="F902" s="33">
        <v>1024</v>
      </c>
      <c r="G902" s="34">
        <v>2630</v>
      </c>
      <c r="H902" s="44" t="s">
        <v>824</v>
      </c>
      <c r="I902" s="71">
        <f t="shared" si="232"/>
        <v>35.738999999999997</v>
      </c>
      <c r="J902" s="72">
        <v>0</v>
      </c>
      <c r="K902" s="38">
        <f t="shared" si="221"/>
        <v>3.5739000000000001</v>
      </c>
      <c r="L902" s="38">
        <f t="shared" si="222"/>
        <v>1.0721699999999998</v>
      </c>
      <c r="M902" s="38">
        <f t="shared" si="223"/>
        <v>2.1443399999999997</v>
      </c>
      <c r="N902" s="38">
        <f t="shared" si="224"/>
        <v>0.71477999999999997</v>
      </c>
      <c r="O902" s="38">
        <f t="shared" si="225"/>
        <v>0.71477999999999997</v>
      </c>
      <c r="P902" s="38">
        <f t="shared" si="226"/>
        <v>0.44673750000000001</v>
      </c>
      <c r="Q902" s="38">
        <f t="shared" si="227"/>
        <v>1.78695</v>
      </c>
      <c r="R902" s="38">
        <f t="shared" si="228"/>
        <v>0.32165099999999996</v>
      </c>
      <c r="S902" s="38">
        <f t="shared" si="229"/>
        <v>3.5739E-2</v>
      </c>
      <c r="T902" s="39">
        <f t="shared" si="230"/>
        <v>46.550047499999991</v>
      </c>
    </row>
    <row r="903" spans="1:20" x14ac:dyDescent="0.2">
      <c r="B903" s="109">
        <v>812</v>
      </c>
      <c r="C903" s="30" t="s">
        <v>911</v>
      </c>
      <c r="D903" s="70">
        <v>5007.1499999999996</v>
      </c>
      <c r="E903" s="69">
        <v>5230.47</v>
      </c>
      <c r="F903" s="33">
        <v>1025</v>
      </c>
      <c r="G903" s="34">
        <v>2631</v>
      </c>
      <c r="H903" s="44" t="s">
        <v>824</v>
      </c>
      <c r="I903" s="71">
        <f t="shared" si="232"/>
        <v>51.827999999999996</v>
      </c>
      <c r="J903" s="72">
        <v>0</v>
      </c>
      <c r="K903" s="38">
        <f t="shared" si="221"/>
        <v>5.1828000000000003</v>
      </c>
      <c r="L903" s="38">
        <f t="shared" si="222"/>
        <v>1.5548399999999998</v>
      </c>
      <c r="M903" s="38">
        <f t="shared" si="223"/>
        <v>3.1096799999999996</v>
      </c>
      <c r="N903" s="38">
        <f t="shared" si="224"/>
        <v>1.0365599999999999</v>
      </c>
      <c r="O903" s="38">
        <f t="shared" si="225"/>
        <v>1.0365599999999999</v>
      </c>
      <c r="P903" s="38">
        <f t="shared" si="226"/>
        <v>0.64785000000000004</v>
      </c>
      <c r="Q903" s="38">
        <f t="shared" si="227"/>
        <v>2.5914000000000001</v>
      </c>
      <c r="R903" s="38">
        <f t="shared" si="228"/>
        <v>0.46645199999999992</v>
      </c>
      <c r="S903" s="38">
        <f t="shared" si="229"/>
        <v>5.1827999999999999E-2</v>
      </c>
      <c r="T903" s="39">
        <f t="shared" si="230"/>
        <v>67.505969999999991</v>
      </c>
    </row>
    <row r="904" spans="1:20" x14ac:dyDescent="0.2">
      <c r="B904" s="109">
        <v>813</v>
      </c>
      <c r="C904" s="30" t="s">
        <v>912</v>
      </c>
      <c r="D904" s="70">
        <v>10014.299999999999</v>
      </c>
      <c r="E904" s="69">
        <v>10460.94</v>
      </c>
      <c r="F904" s="33">
        <v>1026</v>
      </c>
      <c r="G904" s="34">
        <v>2632</v>
      </c>
      <c r="H904" s="44" t="s">
        <v>824</v>
      </c>
      <c r="I904" s="71">
        <f t="shared" si="232"/>
        <v>101.86200000000001</v>
      </c>
      <c r="J904" s="72">
        <v>0</v>
      </c>
      <c r="K904" s="38">
        <f t="shared" si="221"/>
        <v>10.186200000000001</v>
      </c>
      <c r="L904" s="38">
        <f t="shared" si="222"/>
        <v>3.05586</v>
      </c>
      <c r="M904" s="38">
        <f t="shared" si="223"/>
        <v>6.11172</v>
      </c>
      <c r="N904" s="38">
        <f t="shared" si="224"/>
        <v>2.0372400000000002</v>
      </c>
      <c r="O904" s="38">
        <f t="shared" si="225"/>
        <v>2.0372400000000002</v>
      </c>
      <c r="P904" s="38">
        <f t="shared" si="226"/>
        <v>1.2732750000000002</v>
      </c>
      <c r="Q904" s="38">
        <f t="shared" si="227"/>
        <v>5.0931000000000006</v>
      </c>
      <c r="R904" s="38">
        <f t="shared" si="228"/>
        <v>0.91675799999999996</v>
      </c>
      <c r="S904" s="38">
        <f t="shared" si="229"/>
        <v>0.10186200000000001</v>
      </c>
      <c r="T904" s="39">
        <f t="shared" si="230"/>
        <v>132.67525499999999</v>
      </c>
    </row>
    <row r="905" spans="1:20" x14ac:dyDescent="0.2">
      <c r="B905" s="109">
        <v>814</v>
      </c>
      <c r="C905" s="30" t="s">
        <v>913</v>
      </c>
      <c r="D905" s="70">
        <v>15021.47</v>
      </c>
      <c r="E905" s="69">
        <v>15691.43</v>
      </c>
      <c r="F905" s="33">
        <v>1027</v>
      </c>
      <c r="G905" s="34">
        <v>2633</v>
      </c>
      <c r="H905" s="44" t="s">
        <v>824</v>
      </c>
      <c r="I905" s="71">
        <f t="shared" si="232"/>
        <v>109.00500000000001</v>
      </c>
      <c r="J905" s="72">
        <v>0</v>
      </c>
      <c r="K905" s="38">
        <f t="shared" si="221"/>
        <v>10.900500000000001</v>
      </c>
      <c r="L905" s="38">
        <f t="shared" si="222"/>
        <v>3.2701500000000001</v>
      </c>
      <c r="M905" s="38">
        <f t="shared" si="223"/>
        <v>6.5403000000000002</v>
      </c>
      <c r="N905" s="38">
        <f t="shared" si="224"/>
        <v>2.1801000000000004</v>
      </c>
      <c r="O905" s="38">
        <f t="shared" si="225"/>
        <v>2.1801000000000004</v>
      </c>
      <c r="P905" s="38">
        <f t="shared" si="226"/>
        <v>1.3625625000000001</v>
      </c>
      <c r="Q905" s="38">
        <f t="shared" si="227"/>
        <v>5.4502500000000005</v>
      </c>
      <c r="R905" s="38">
        <f t="shared" si="228"/>
        <v>0.98104500000000006</v>
      </c>
      <c r="S905" s="38">
        <f t="shared" si="229"/>
        <v>0.10900500000000002</v>
      </c>
      <c r="T905" s="39">
        <f t="shared" si="230"/>
        <v>141.97901250000004</v>
      </c>
    </row>
    <row r="906" spans="1:20" x14ac:dyDescent="0.2">
      <c r="B906" s="109">
        <v>815</v>
      </c>
      <c r="C906" s="30" t="s">
        <v>914</v>
      </c>
      <c r="D906" s="70">
        <v>25035.77</v>
      </c>
      <c r="E906" s="69">
        <v>26152.37</v>
      </c>
      <c r="F906" s="33">
        <v>1028</v>
      </c>
      <c r="G906" s="34">
        <v>2634</v>
      </c>
      <c r="H906" s="44" t="s">
        <v>824</v>
      </c>
      <c r="I906" s="71">
        <f t="shared" si="232"/>
        <v>138.792</v>
      </c>
      <c r="J906" s="72">
        <v>0</v>
      </c>
      <c r="K906" s="38">
        <f t="shared" si="221"/>
        <v>13.879200000000001</v>
      </c>
      <c r="L906" s="38">
        <f t="shared" si="222"/>
        <v>4.1637599999999999</v>
      </c>
      <c r="M906" s="38">
        <f t="shared" si="223"/>
        <v>8.3275199999999998</v>
      </c>
      <c r="N906" s="38">
        <f t="shared" si="224"/>
        <v>2.7758400000000001</v>
      </c>
      <c r="O906" s="38">
        <f t="shared" si="225"/>
        <v>2.7758400000000001</v>
      </c>
      <c r="P906" s="38">
        <f t="shared" si="226"/>
        <v>1.7349000000000001</v>
      </c>
      <c r="Q906" s="38">
        <f t="shared" si="227"/>
        <v>6.9396000000000004</v>
      </c>
      <c r="R906" s="38">
        <f t="shared" si="228"/>
        <v>1.249128</v>
      </c>
      <c r="S906" s="38">
        <f t="shared" si="229"/>
        <v>0.138792</v>
      </c>
      <c r="T906" s="39">
        <f t="shared" si="230"/>
        <v>180.77658</v>
      </c>
    </row>
    <row r="907" spans="1:20" x14ac:dyDescent="0.2">
      <c r="B907" s="109">
        <v>816</v>
      </c>
      <c r="C907" s="30" t="s">
        <v>915</v>
      </c>
      <c r="D907" s="70">
        <v>37553.65</v>
      </c>
      <c r="E907" s="69">
        <v>39228.54</v>
      </c>
      <c r="F907" s="33">
        <v>1029</v>
      </c>
      <c r="G907" s="34">
        <v>2635</v>
      </c>
      <c r="H907" s="44" t="s">
        <v>824</v>
      </c>
      <c r="I907" s="71">
        <f t="shared" si="232"/>
        <v>175.72799999999998</v>
      </c>
      <c r="J907" s="72">
        <v>0</v>
      </c>
      <c r="K907" s="38">
        <f t="shared" si="221"/>
        <v>17.572799999999997</v>
      </c>
      <c r="L907" s="38">
        <f t="shared" si="222"/>
        <v>5.2718399999999992</v>
      </c>
      <c r="M907" s="38">
        <f t="shared" si="223"/>
        <v>10.543679999999998</v>
      </c>
      <c r="N907" s="38">
        <f t="shared" si="224"/>
        <v>3.5145599999999995</v>
      </c>
      <c r="O907" s="38">
        <f t="shared" si="225"/>
        <v>3.5145599999999995</v>
      </c>
      <c r="P907" s="38">
        <f t="shared" si="226"/>
        <v>2.1965999999999997</v>
      </c>
      <c r="Q907" s="38">
        <f t="shared" si="227"/>
        <v>8.7863999999999987</v>
      </c>
      <c r="R907" s="38">
        <f t="shared" si="228"/>
        <v>1.5815519999999996</v>
      </c>
      <c r="S907" s="38">
        <f t="shared" si="229"/>
        <v>0.175728</v>
      </c>
      <c r="T907" s="39">
        <f t="shared" si="230"/>
        <v>228.88571999999991</v>
      </c>
    </row>
    <row r="908" spans="1:20" x14ac:dyDescent="0.2">
      <c r="B908" s="109">
        <v>817</v>
      </c>
      <c r="C908" s="30" t="s">
        <v>916</v>
      </c>
      <c r="D908" s="70">
        <v>50071.55</v>
      </c>
      <c r="E908" s="69">
        <v>52304.74</v>
      </c>
      <c r="F908" s="33">
        <v>1030</v>
      </c>
      <c r="G908" s="34">
        <v>2636</v>
      </c>
      <c r="H908" s="44" t="s">
        <v>824</v>
      </c>
      <c r="I908" s="71">
        <f t="shared" si="232"/>
        <v>232.911</v>
      </c>
      <c r="J908" s="72">
        <v>0</v>
      </c>
      <c r="K908" s="38">
        <f t="shared" si="221"/>
        <v>23.2911</v>
      </c>
      <c r="L908" s="38">
        <f t="shared" si="222"/>
        <v>6.98733</v>
      </c>
      <c r="M908" s="38">
        <f t="shared" si="223"/>
        <v>13.97466</v>
      </c>
      <c r="N908" s="38">
        <f t="shared" si="224"/>
        <v>4.65822</v>
      </c>
      <c r="O908" s="38">
        <f t="shared" si="225"/>
        <v>4.65822</v>
      </c>
      <c r="P908" s="38">
        <f t="shared" si="226"/>
        <v>2.9113875</v>
      </c>
      <c r="Q908" s="38">
        <f t="shared" si="227"/>
        <v>11.64555</v>
      </c>
      <c r="R908" s="38">
        <f t="shared" si="228"/>
        <v>2.0961989999999999</v>
      </c>
      <c r="S908" s="38">
        <f t="shared" si="229"/>
        <v>0.23291100000000001</v>
      </c>
      <c r="T908" s="39">
        <f t="shared" si="230"/>
        <v>303.36657750000006</v>
      </c>
    </row>
    <row r="909" spans="1:20" x14ac:dyDescent="0.2">
      <c r="B909" s="109">
        <v>818</v>
      </c>
      <c r="C909" s="30" t="s">
        <v>917</v>
      </c>
      <c r="D909" s="70">
        <v>62589.43</v>
      </c>
      <c r="E909" s="69">
        <v>65380.92</v>
      </c>
      <c r="F909" s="33">
        <v>1031</v>
      </c>
      <c r="G909" s="34">
        <v>2637</v>
      </c>
      <c r="H909" s="44" t="s">
        <v>824</v>
      </c>
      <c r="I909" s="71">
        <f t="shared" si="232"/>
        <v>276.98699999999997</v>
      </c>
      <c r="J909" s="72">
        <v>0</v>
      </c>
      <c r="K909" s="38">
        <f t="shared" si="221"/>
        <v>27.698699999999999</v>
      </c>
      <c r="L909" s="38">
        <f t="shared" si="222"/>
        <v>8.3096099999999993</v>
      </c>
      <c r="M909" s="38">
        <f t="shared" si="223"/>
        <v>16.619219999999999</v>
      </c>
      <c r="N909" s="38">
        <f t="shared" si="224"/>
        <v>5.5397399999999992</v>
      </c>
      <c r="O909" s="38">
        <f t="shared" si="225"/>
        <v>5.5397399999999992</v>
      </c>
      <c r="P909" s="38">
        <f t="shared" si="226"/>
        <v>3.4623374999999998</v>
      </c>
      <c r="Q909" s="38">
        <f t="shared" si="227"/>
        <v>13.849349999999999</v>
      </c>
      <c r="R909" s="38">
        <f t="shared" si="228"/>
        <v>2.4928829999999995</v>
      </c>
      <c r="S909" s="38">
        <f t="shared" si="229"/>
        <v>0.27698699999999998</v>
      </c>
      <c r="T909" s="39">
        <f t="shared" si="230"/>
        <v>360.77556749999997</v>
      </c>
    </row>
    <row r="910" spans="1:20" x14ac:dyDescent="0.2">
      <c r="B910" s="109">
        <v>819</v>
      </c>
      <c r="C910" s="30" t="s">
        <v>918</v>
      </c>
      <c r="D910" s="70">
        <v>100143.09</v>
      </c>
      <c r="E910" s="69">
        <v>104609.47</v>
      </c>
      <c r="F910" s="33">
        <v>1032</v>
      </c>
      <c r="G910" s="34">
        <v>2638</v>
      </c>
      <c r="H910" s="44" t="s">
        <v>824</v>
      </c>
      <c r="I910" s="71">
        <f t="shared" si="232"/>
        <v>388.37999999999994</v>
      </c>
      <c r="J910" s="72">
        <v>0</v>
      </c>
      <c r="K910" s="38">
        <f t="shared" si="221"/>
        <v>38.837999999999994</v>
      </c>
      <c r="L910" s="38">
        <f t="shared" si="222"/>
        <v>11.651399999999997</v>
      </c>
      <c r="M910" s="38">
        <f t="shared" si="223"/>
        <v>23.302799999999994</v>
      </c>
      <c r="N910" s="38">
        <f t="shared" si="224"/>
        <v>7.7675999999999989</v>
      </c>
      <c r="O910" s="38">
        <f t="shared" si="225"/>
        <v>7.7675999999999989</v>
      </c>
      <c r="P910" s="38">
        <f t="shared" si="226"/>
        <v>4.8547499999999992</v>
      </c>
      <c r="Q910" s="38">
        <f t="shared" si="227"/>
        <v>19.418999999999997</v>
      </c>
      <c r="R910" s="38">
        <f t="shared" si="228"/>
        <v>3.4954199999999993</v>
      </c>
      <c r="S910" s="38">
        <f t="shared" si="229"/>
        <v>0.38837999999999995</v>
      </c>
      <c r="T910" s="39">
        <f t="shared" si="230"/>
        <v>505.86495000000002</v>
      </c>
    </row>
    <row r="911" spans="1:20" x14ac:dyDescent="0.2">
      <c r="B911" s="109">
        <v>820</v>
      </c>
      <c r="C911" s="30" t="s">
        <v>919</v>
      </c>
      <c r="D911" s="70">
        <v>150214.64000000001</v>
      </c>
      <c r="E911" s="69">
        <v>156914.21</v>
      </c>
      <c r="F911" s="33">
        <v>1033</v>
      </c>
      <c r="G911" s="34">
        <v>2639</v>
      </c>
      <c r="H911" s="44" t="s">
        <v>824</v>
      </c>
      <c r="I911" s="71">
        <f t="shared" si="232"/>
        <v>583.76400000000001</v>
      </c>
      <c r="J911" s="72">
        <v>0</v>
      </c>
      <c r="K911" s="38">
        <f t="shared" si="221"/>
        <v>58.376400000000004</v>
      </c>
      <c r="L911" s="38">
        <f t="shared" si="222"/>
        <v>17.512920000000001</v>
      </c>
      <c r="M911" s="38">
        <f t="shared" si="223"/>
        <v>35.025840000000002</v>
      </c>
      <c r="N911" s="38">
        <f t="shared" si="224"/>
        <v>11.675280000000001</v>
      </c>
      <c r="O911" s="38">
        <f t="shared" si="225"/>
        <v>11.675280000000001</v>
      </c>
      <c r="P911" s="38">
        <f t="shared" si="226"/>
        <v>7.2970500000000005</v>
      </c>
      <c r="Q911" s="38">
        <f t="shared" si="227"/>
        <v>29.188200000000002</v>
      </c>
      <c r="R911" s="38">
        <f t="shared" si="228"/>
        <v>5.253876</v>
      </c>
      <c r="S911" s="38">
        <f t="shared" si="229"/>
        <v>0.58376400000000006</v>
      </c>
      <c r="T911" s="39">
        <f t="shared" si="230"/>
        <v>760.35261000000014</v>
      </c>
    </row>
    <row r="912" spans="1:20" x14ac:dyDescent="0.2">
      <c r="B912" s="109">
        <v>821</v>
      </c>
      <c r="C912" s="30" t="s">
        <v>920</v>
      </c>
      <c r="D912" s="70">
        <v>250357.73</v>
      </c>
      <c r="E912" s="69">
        <v>261523.68</v>
      </c>
      <c r="F912" s="33">
        <v>1034</v>
      </c>
      <c r="G912" s="34">
        <v>2640</v>
      </c>
      <c r="H912" s="44" t="s">
        <v>824</v>
      </c>
      <c r="I912" s="71">
        <f t="shared" si="232"/>
        <v>786.29399999999998</v>
      </c>
      <c r="J912" s="72">
        <v>0</v>
      </c>
      <c r="K912" s="38">
        <f t="shared" si="221"/>
        <v>78.629400000000004</v>
      </c>
      <c r="L912" s="38">
        <f t="shared" si="222"/>
        <v>23.588819999999998</v>
      </c>
      <c r="M912" s="38">
        <f t="shared" si="223"/>
        <v>47.177639999999997</v>
      </c>
      <c r="N912" s="38">
        <f t="shared" si="224"/>
        <v>15.72588</v>
      </c>
      <c r="O912" s="38">
        <f t="shared" si="225"/>
        <v>15.72588</v>
      </c>
      <c r="P912" s="38">
        <f t="shared" si="226"/>
        <v>9.8286750000000005</v>
      </c>
      <c r="Q912" s="38">
        <f t="shared" si="227"/>
        <v>39.314700000000002</v>
      </c>
      <c r="R912" s="38">
        <f t="shared" si="228"/>
        <v>7.0766459999999993</v>
      </c>
      <c r="S912" s="38">
        <f t="shared" si="229"/>
        <v>0.78629400000000005</v>
      </c>
      <c r="T912" s="39">
        <f t="shared" si="230"/>
        <v>1024.147935</v>
      </c>
    </row>
    <row r="913" spans="2:20" x14ac:dyDescent="0.2">
      <c r="B913" s="109">
        <v>822</v>
      </c>
      <c r="C913" s="30" t="s">
        <v>921</v>
      </c>
      <c r="D913" s="70">
        <v>375536.58</v>
      </c>
      <c r="E913" s="69">
        <v>392285.51</v>
      </c>
      <c r="F913" s="33">
        <v>1035</v>
      </c>
      <c r="G913" s="34">
        <v>2641</v>
      </c>
      <c r="H913" s="44" t="s">
        <v>824</v>
      </c>
      <c r="I913" s="71">
        <f t="shared" si="232"/>
        <v>1032.3119999999999</v>
      </c>
      <c r="J913" s="72">
        <v>0</v>
      </c>
      <c r="K913" s="38">
        <f t="shared" si="221"/>
        <v>103.2312</v>
      </c>
      <c r="L913" s="38">
        <f t="shared" si="222"/>
        <v>30.969359999999995</v>
      </c>
      <c r="M913" s="38">
        <f t="shared" si="223"/>
        <v>61.938719999999989</v>
      </c>
      <c r="N913" s="38">
        <f t="shared" si="224"/>
        <v>20.646239999999999</v>
      </c>
      <c r="O913" s="38">
        <f t="shared" si="225"/>
        <v>20.646239999999999</v>
      </c>
      <c r="P913" s="38">
        <f t="shared" si="226"/>
        <v>12.9039</v>
      </c>
      <c r="Q913" s="38">
        <f t="shared" si="227"/>
        <v>51.615600000000001</v>
      </c>
      <c r="R913" s="38">
        <f t="shared" si="228"/>
        <v>9.2908079999999984</v>
      </c>
      <c r="S913" s="38">
        <f t="shared" si="229"/>
        <v>1.0323119999999999</v>
      </c>
      <c r="T913" s="39">
        <f t="shared" si="230"/>
        <v>1344.58638</v>
      </c>
    </row>
    <row r="914" spans="2:20" x14ac:dyDescent="0.2">
      <c r="B914" s="109">
        <v>823</v>
      </c>
      <c r="C914" s="30" t="s">
        <v>922</v>
      </c>
      <c r="D914" s="70">
        <v>500715.44</v>
      </c>
      <c r="E914" s="69">
        <v>523047.35</v>
      </c>
      <c r="F914" s="33">
        <v>1036</v>
      </c>
      <c r="G914" s="34">
        <v>2642</v>
      </c>
      <c r="H914" s="44" t="s">
        <v>824</v>
      </c>
      <c r="I914" s="71">
        <f t="shared" si="232"/>
        <v>1216.377</v>
      </c>
      <c r="J914" s="72">
        <v>0</v>
      </c>
      <c r="K914" s="38">
        <f t="shared" si="221"/>
        <v>121.6377</v>
      </c>
      <c r="L914" s="38">
        <f t="shared" si="222"/>
        <v>36.491309999999999</v>
      </c>
      <c r="M914" s="38">
        <f t="shared" si="223"/>
        <v>72.982619999999997</v>
      </c>
      <c r="N914" s="38">
        <f t="shared" si="224"/>
        <v>24.327539999999999</v>
      </c>
      <c r="O914" s="38">
        <f t="shared" si="225"/>
        <v>24.327539999999999</v>
      </c>
      <c r="P914" s="38">
        <f t="shared" si="226"/>
        <v>15.204712499999999</v>
      </c>
      <c r="Q914" s="38">
        <f t="shared" si="227"/>
        <v>60.818849999999998</v>
      </c>
      <c r="R914" s="38">
        <f t="shared" si="228"/>
        <v>10.947392999999998</v>
      </c>
      <c r="S914" s="38">
        <f t="shared" si="229"/>
        <v>1.216377</v>
      </c>
      <c r="T914" s="39">
        <f t="shared" si="230"/>
        <v>1584.3310424999997</v>
      </c>
    </row>
    <row r="915" spans="2:20" x14ac:dyDescent="0.2">
      <c r="B915" s="109">
        <v>824</v>
      </c>
      <c r="C915" s="30" t="s">
        <v>923</v>
      </c>
      <c r="D915" s="70">
        <v>751073.17</v>
      </c>
      <c r="E915" s="69">
        <v>784571.03</v>
      </c>
      <c r="F915" s="33">
        <v>1532</v>
      </c>
      <c r="G915" s="34">
        <v>2643</v>
      </c>
      <c r="H915" s="44" t="s">
        <v>824</v>
      </c>
      <c r="I915" s="71">
        <f t="shared" si="232"/>
        <v>1460.01</v>
      </c>
      <c r="J915" s="72">
        <v>0</v>
      </c>
      <c r="K915" s="38">
        <f t="shared" si="221"/>
        <v>146.001</v>
      </c>
      <c r="L915" s="38">
        <f t="shared" si="222"/>
        <v>43.8003</v>
      </c>
      <c r="M915" s="38">
        <f t="shared" si="223"/>
        <v>87.6006</v>
      </c>
      <c r="N915" s="38">
        <f t="shared" si="224"/>
        <v>29.200199999999999</v>
      </c>
      <c r="O915" s="38">
        <f t="shared" si="225"/>
        <v>29.200199999999999</v>
      </c>
      <c r="P915" s="38">
        <f t="shared" si="226"/>
        <v>18.250125000000001</v>
      </c>
      <c r="Q915" s="38">
        <f t="shared" si="227"/>
        <v>73.000500000000002</v>
      </c>
      <c r="R915" s="38">
        <f t="shared" si="228"/>
        <v>13.140089999999999</v>
      </c>
      <c r="S915" s="38">
        <f t="shared" si="229"/>
        <v>1.46001</v>
      </c>
      <c r="T915" s="39">
        <f t="shared" si="230"/>
        <v>1901.6630250000003</v>
      </c>
    </row>
    <row r="916" spans="2:20" x14ac:dyDescent="0.2">
      <c r="B916" s="109">
        <v>825</v>
      </c>
      <c r="C916" s="30" t="s">
        <v>924</v>
      </c>
      <c r="D916" s="70">
        <v>1126609.75</v>
      </c>
      <c r="E916" s="69">
        <v>1176856.54</v>
      </c>
      <c r="F916" s="33">
        <v>1533</v>
      </c>
      <c r="G916" s="34">
        <v>2644</v>
      </c>
      <c r="H916" s="44" t="s">
        <v>824</v>
      </c>
      <c r="I916" s="71">
        <f t="shared" si="232"/>
        <v>1749.51</v>
      </c>
      <c r="J916" s="72">
        <v>0</v>
      </c>
      <c r="K916" s="38">
        <f t="shared" si="221"/>
        <v>174.95100000000002</v>
      </c>
      <c r="L916" s="38">
        <f t="shared" si="222"/>
        <v>52.485299999999995</v>
      </c>
      <c r="M916" s="38">
        <f t="shared" si="223"/>
        <v>104.97059999999999</v>
      </c>
      <c r="N916" s="38">
        <f t="shared" si="224"/>
        <v>34.990200000000002</v>
      </c>
      <c r="O916" s="38">
        <f t="shared" si="225"/>
        <v>34.990200000000002</v>
      </c>
      <c r="P916" s="38">
        <f t="shared" si="226"/>
        <v>21.868875000000003</v>
      </c>
      <c r="Q916" s="38">
        <f t="shared" si="227"/>
        <v>87.475500000000011</v>
      </c>
      <c r="R916" s="38">
        <f t="shared" si="228"/>
        <v>15.745589999999998</v>
      </c>
      <c r="S916" s="38">
        <f t="shared" si="229"/>
        <v>1.7495100000000001</v>
      </c>
      <c r="T916" s="39">
        <f t="shared" si="230"/>
        <v>2278.7367750000008</v>
      </c>
    </row>
    <row r="917" spans="2:20" x14ac:dyDescent="0.2">
      <c r="B917" s="109">
        <v>826</v>
      </c>
      <c r="C917" s="30" t="s">
        <v>925</v>
      </c>
      <c r="D917" s="70">
        <v>1502146.34</v>
      </c>
      <c r="E917" s="69">
        <v>1569142.07</v>
      </c>
      <c r="F917" s="33">
        <v>1534</v>
      </c>
      <c r="G917" s="34">
        <v>2645</v>
      </c>
      <c r="H917" s="44" t="s">
        <v>824</v>
      </c>
      <c r="I917" s="71">
        <f t="shared" si="232"/>
        <v>2034.2429999999999</v>
      </c>
      <c r="J917" s="72">
        <v>0</v>
      </c>
      <c r="K917" s="38">
        <f t="shared" si="221"/>
        <v>203.42430000000002</v>
      </c>
      <c r="L917" s="38">
        <f t="shared" si="222"/>
        <v>61.027289999999994</v>
      </c>
      <c r="M917" s="38">
        <f t="shared" si="223"/>
        <v>122.05457999999999</v>
      </c>
      <c r="N917" s="38">
        <f t="shared" si="224"/>
        <v>40.68486</v>
      </c>
      <c r="O917" s="38">
        <f t="shared" si="225"/>
        <v>40.68486</v>
      </c>
      <c r="P917" s="38">
        <f t="shared" si="226"/>
        <v>25.428037500000002</v>
      </c>
      <c r="Q917" s="38">
        <f t="shared" si="227"/>
        <v>101.71215000000001</v>
      </c>
      <c r="R917" s="38">
        <f t="shared" si="228"/>
        <v>18.308186999999997</v>
      </c>
      <c r="S917" s="38">
        <f t="shared" si="229"/>
        <v>2.034243</v>
      </c>
      <c r="T917" s="39">
        <f t="shared" si="230"/>
        <v>2649.6015074999996</v>
      </c>
    </row>
    <row r="918" spans="2:20" ht="25.5" x14ac:dyDescent="0.2">
      <c r="B918" s="109">
        <v>827</v>
      </c>
      <c r="C918" s="30" t="s">
        <v>926</v>
      </c>
      <c r="D918" s="70">
        <v>1502146.34</v>
      </c>
      <c r="E918" s="69">
        <v>1569142.07</v>
      </c>
      <c r="F918" s="33">
        <v>1535</v>
      </c>
      <c r="G918" s="34">
        <v>2646</v>
      </c>
      <c r="H918" s="44" t="s">
        <v>824</v>
      </c>
      <c r="I918" s="71">
        <f t="shared" si="232"/>
        <v>2222.1990000000001</v>
      </c>
      <c r="J918" s="72">
        <v>0</v>
      </c>
      <c r="K918" s="38">
        <f t="shared" si="221"/>
        <v>222.21990000000002</v>
      </c>
      <c r="L918" s="38">
        <f t="shared" si="222"/>
        <v>66.665970000000002</v>
      </c>
      <c r="M918" s="38">
        <f t="shared" si="223"/>
        <v>133.33194</v>
      </c>
      <c r="N918" s="38">
        <f t="shared" si="224"/>
        <v>44.443980000000003</v>
      </c>
      <c r="O918" s="38">
        <f t="shared" si="225"/>
        <v>44.443980000000003</v>
      </c>
      <c r="P918" s="38">
        <f t="shared" si="226"/>
        <v>27.777487500000003</v>
      </c>
      <c r="Q918" s="38">
        <f t="shared" si="227"/>
        <v>111.10995000000001</v>
      </c>
      <c r="R918" s="38">
        <f t="shared" si="228"/>
        <v>19.999790999999998</v>
      </c>
      <c r="S918" s="38">
        <f t="shared" si="229"/>
        <v>2.2221990000000003</v>
      </c>
      <c r="T918" s="39">
        <f t="shared" si="230"/>
        <v>2894.4141975000002</v>
      </c>
    </row>
    <row r="919" spans="2:20" ht="38.25" x14ac:dyDescent="0.2">
      <c r="B919" s="109">
        <v>828</v>
      </c>
      <c r="C919" s="30" t="s">
        <v>927</v>
      </c>
      <c r="D919" s="70">
        <v>625.89</v>
      </c>
      <c r="E919" s="69">
        <v>653.79999999999995</v>
      </c>
      <c r="F919" s="33">
        <v>1579</v>
      </c>
      <c r="G919" s="34">
        <v>2647</v>
      </c>
      <c r="H919" s="44" t="s">
        <v>824</v>
      </c>
      <c r="I919" s="71">
        <f t="shared" ref="I919:I937" si="233">I837*0.5</f>
        <v>22.265000000000001</v>
      </c>
      <c r="J919" s="72">
        <v>0</v>
      </c>
      <c r="K919" s="38">
        <f t="shared" si="221"/>
        <v>2.2265000000000001</v>
      </c>
      <c r="L919" s="38">
        <f t="shared" si="222"/>
        <v>0.66795000000000004</v>
      </c>
      <c r="M919" s="38">
        <f t="shared" si="223"/>
        <v>1.3359000000000001</v>
      </c>
      <c r="N919" s="38">
        <f t="shared" si="224"/>
        <v>0.44530000000000003</v>
      </c>
      <c r="O919" s="38">
        <f t="shared" si="225"/>
        <v>0.44530000000000003</v>
      </c>
      <c r="P919" s="38">
        <f t="shared" si="226"/>
        <v>0.27831250000000002</v>
      </c>
      <c r="Q919" s="38">
        <f t="shared" si="227"/>
        <v>1.1132500000000001</v>
      </c>
      <c r="R919" s="38">
        <f t="shared" si="228"/>
        <v>0.20038499999999998</v>
      </c>
      <c r="S919" s="38">
        <f t="shared" si="229"/>
        <v>2.2265E-2</v>
      </c>
      <c r="T919" s="39">
        <f t="shared" si="230"/>
        <v>29.000162500000002</v>
      </c>
    </row>
    <row r="920" spans="2:20" ht="38.25" x14ac:dyDescent="0.2">
      <c r="B920" s="109">
        <v>829</v>
      </c>
      <c r="C920" s="30" t="s">
        <v>928</v>
      </c>
      <c r="D920" s="70">
        <v>1251.79</v>
      </c>
      <c r="E920" s="69">
        <v>1307.6199999999999</v>
      </c>
      <c r="F920" s="33">
        <v>1580</v>
      </c>
      <c r="G920" s="34">
        <v>2648</v>
      </c>
      <c r="H920" s="44" t="s">
        <v>824</v>
      </c>
      <c r="I920" s="71">
        <f t="shared" si="233"/>
        <v>22.265000000000001</v>
      </c>
      <c r="J920" s="72">
        <v>0</v>
      </c>
      <c r="K920" s="38">
        <f t="shared" si="221"/>
        <v>2.2265000000000001</v>
      </c>
      <c r="L920" s="38">
        <f t="shared" si="222"/>
        <v>0.66795000000000004</v>
      </c>
      <c r="M920" s="38">
        <f t="shared" si="223"/>
        <v>1.3359000000000001</v>
      </c>
      <c r="N920" s="38">
        <f t="shared" si="224"/>
        <v>0.44530000000000003</v>
      </c>
      <c r="O920" s="38">
        <f t="shared" si="225"/>
        <v>0.44530000000000003</v>
      </c>
      <c r="P920" s="38">
        <f t="shared" si="226"/>
        <v>0.27831250000000002</v>
      </c>
      <c r="Q920" s="38">
        <f t="shared" si="227"/>
        <v>1.1132500000000001</v>
      </c>
      <c r="R920" s="38">
        <f t="shared" si="228"/>
        <v>0.20038499999999998</v>
      </c>
      <c r="S920" s="38">
        <f t="shared" si="229"/>
        <v>2.2265E-2</v>
      </c>
      <c r="T920" s="39">
        <f t="shared" si="230"/>
        <v>29.000162500000002</v>
      </c>
    </row>
    <row r="921" spans="2:20" ht="38.25" x14ac:dyDescent="0.2">
      <c r="B921" s="109">
        <v>830</v>
      </c>
      <c r="C921" s="30" t="s">
        <v>929</v>
      </c>
      <c r="D921" s="70">
        <v>2503.58</v>
      </c>
      <c r="E921" s="69">
        <v>2615.2399999999998</v>
      </c>
      <c r="F921" s="33">
        <v>1581</v>
      </c>
      <c r="G921" s="34">
        <v>2649</v>
      </c>
      <c r="H921" s="44" t="s">
        <v>824</v>
      </c>
      <c r="I921" s="71">
        <f t="shared" si="233"/>
        <v>22.265000000000001</v>
      </c>
      <c r="J921" s="72">
        <v>0</v>
      </c>
      <c r="K921" s="38">
        <f t="shared" si="221"/>
        <v>2.2265000000000001</v>
      </c>
      <c r="L921" s="38">
        <f t="shared" si="222"/>
        <v>0.66795000000000004</v>
      </c>
      <c r="M921" s="38">
        <f t="shared" si="223"/>
        <v>1.3359000000000001</v>
      </c>
      <c r="N921" s="38">
        <f t="shared" si="224"/>
        <v>0.44530000000000003</v>
      </c>
      <c r="O921" s="38">
        <f t="shared" si="225"/>
        <v>0.44530000000000003</v>
      </c>
      <c r="P921" s="38">
        <f t="shared" si="226"/>
        <v>0.27831250000000002</v>
      </c>
      <c r="Q921" s="38">
        <f t="shared" si="227"/>
        <v>1.1132500000000001</v>
      </c>
      <c r="R921" s="38">
        <f t="shared" si="228"/>
        <v>0.20038499999999998</v>
      </c>
      <c r="S921" s="38">
        <f t="shared" si="229"/>
        <v>2.2265E-2</v>
      </c>
      <c r="T921" s="39">
        <f t="shared" si="230"/>
        <v>29.000162500000002</v>
      </c>
    </row>
    <row r="922" spans="2:20" ht="38.25" x14ac:dyDescent="0.2">
      <c r="B922" s="109">
        <v>831</v>
      </c>
      <c r="C922" s="30" t="s">
        <v>930</v>
      </c>
      <c r="D922" s="70">
        <v>5007.1499999999996</v>
      </c>
      <c r="E922" s="69">
        <v>5230.47</v>
      </c>
      <c r="F922" s="33">
        <v>1582</v>
      </c>
      <c r="G922" s="34">
        <v>2650</v>
      </c>
      <c r="H922" s="44" t="s">
        <v>824</v>
      </c>
      <c r="I922" s="71">
        <f t="shared" si="233"/>
        <v>25.913999999999998</v>
      </c>
      <c r="J922" s="72">
        <v>0</v>
      </c>
      <c r="K922" s="38">
        <f t="shared" si="221"/>
        <v>2.5914000000000001</v>
      </c>
      <c r="L922" s="38">
        <f t="shared" si="222"/>
        <v>0.77741999999999989</v>
      </c>
      <c r="M922" s="38">
        <f t="shared" si="223"/>
        <v>1.5548399999999998</v>
      </c>
      <c r="N922" s="38">
        <f t="shared" si="224"/>
        <v>0.51827999999999996</v>
      </c>
      <c r="O922" s="38">
        <f t="shared" si="225"/>
        <v>0.51827999999999996</v>
      </c>
      <c r="P922" s="38">
        <f t="shared" si="226"/>
        <v>0.32392500000000002</v>
      </c>
      <c r="Q922" s="38">
        <f t="shared" si="227"/>
        <v>1.2957000000000001</v>
      </c>
      <c r="R922" s="38">
        <f t="shared" si="228"/>
        <v>0.23322599999999996</v>
      </c>
      <c r="S922" s="38">
        <f t="shared" si="229"/>
        <v>2.5914E-2</v>
      </c>
      <c r="T922" s="39">
        <f t="shared" si="230"/>
        <v>33.752984999999995</v>
      </c>
    </row>
    <row r="923" spans="2:20" ht="38.25" x14ac:dyDescent="0.2">
      <c r="B923" s="109">
        <v>832</v>
      </c>
      <c r="C923" s="30" t="s">
        <v>931</v>
      </c>
      <c r="D923" s="70">
        <v>10014.299999999999</v>
      </c>
      <c r="E923" s="69">
        <v>10460.94</v>
      </c>
      <c r="F923" s="33">
        <v>1583</v>
      </c>
      <c r="G923" s="34">
        <v>2651</v>
      </c>
      <c r="H923" s="44" t="s">
        <v>824</v>
      </c>
      <c r="I923" s="71">
        <f t="shared" si="233"/>
        <v>50.931000000000004</v>
      </c>
      <c r="J923" s="72">
        <v>0</v>
      </c>
      <c r="K923" s="38">
        <f t="shared" si="221"/>
        <v>5.0931000000000006</v>
      </c>
      <c r="L923" s="38">
        <f t="shared" si="222"/>
        <v>1.52793</v>
      </c>
      <c r="M923" s="38">
        <f t="shared" si="223"/>
        <v>3.05586</v>
      </c>
      <c r="N923" s="38">
        <f t="shared" si="224"/>
        <v>1.0186200000000001</v>
      </c>
      <c r="O923" s="38">
        <f t="shared" si="225"/>
        <v>1.0186200000000001</v>
      </c>
      <c r="P923" s="38">
        <f t="shared" si="226"/>
        <v>0.63663750000000008</v>
      </c>
      <c r="Q923" s="38">
        <f t="shared" si="227"/>
        <v>2.5465500000000003</v>
      </c>
      <c r="R923" s="38">
        <f t="shared" si="228"/>
        <v>0.45837899999999998</v>
      </c>
      <c r="S923" s="38">
        <f t="shared" si="229"/>
        <v>5.0931000000000004E-2</v>
      </c>
      <c r="T923" s="39">
        <f t="shared" si="230"/>
        <v>66.337627499999996</v>
      </c>
    </row>
    <row r="924" spans="2:20" ht="38.25" x14ac:dyDescent="0.2">
      <c r="B924" s="109">
        <v>833</v>
      </c>
      <c r="C924" s="30" t="s">
        <v>932</v>
      </c>
      <c r="D924" s="70">
        <v>15021.47</v>
      </c>
      <c r="E924" s="69">
        <v>15691.43</v>
      </c>
      <c r="F924" s="33">
        <v>1584</v>
      </c>
      <c r="G924" s="34">
        <v>2652</v>
      </c>
      <c r="H924" s="44" t="s">
        <v>824</v>
      </c>
      <c r="I924" s="71">
        <f t="shared" si="233"/>
        <v>54.502500000000005</v>
      </c>
      <c r="J924" s="72">
        <v>0</v>
      </c>
      <c r="K924" s="38">
        <f t="shared" si="221"/>
        <v>5.4502500000000005</v>
      </c>
      <c r="L924" s="38">
        <f t="shared" si="222"/>
        <v>1.6350750000000001</v>
      </c>
      <c r="M924" s="38">
        <f t="shared" si="223"/>
        <v>3.2701500000000001</v>
      </c>
      <c r="N924" s="38">
        <f t="shared" si="224"/>
        <v>1.0900500000000002</v>
      </c>
      <c r="O924" s="38">
        <f t="shared" si="225"/>
        <v>1.0900500000000002</v>
      </c>
      <c r="P924" s="38">
        <f t="shared" si="226"/>
        <v>0.68128125000000006</v>
      </c>
      <c r="Q924" s="38">
        <f t="shared" si="227"/>
        <v>2.7251250000000002</v>
      </c>
      <c r="R924" s="38">
        <f t="shared" si="228"/>
        <v>0.49052250000000003</v>
      </c>
      <c r="S924" s="38">
        <f t="shared" si="229"/>
        <v>5.4502500000000009E-2</v>
      </c>
      <c r="T924" s="39">
        <f t="shared" si="230"/>
        <v>70.989506250000019</v>
      </c>
    </row>
    <row r="925" spans="2:20" ht="38.25" x14ac:dyDescent="0.2">
      <c r="B925" s="109">
        <v>834</v>
      </c>
      <c r="C925" s="30" t="s">
        <v>933</v>
      </c>
      <c r="D925" s="70">
        <v>25035.77</v>
      </c>
      <c r="E925" s="69">
        <v>26152.37</v>
      </c>
      <c r="F925" s="33">
        <v>1585</v>
      </c>
      <c r="G925" s="34">
        <v>2653</v>
      </c>
      <c r="H925" s="44" t="s">
        <v>824</v>
      </c>
      <c r="I925" s="71">
        <f t="shared" si="233"/>
        <v>69.396000000000001</v>
      </c>
      <c r="J925" s="72">
        <v>0</v>
      </c>
      <c r="K925" s="38">
        <f t="shared" si="221"/>
        <v>6.9396000000000004</v>
      </c>
      <c r="L925" s="38">
        <f t="shared" si="222"/>
        <v>2.08188</v>
      </c>
      <c r="M925" s="38">
        <f t="shared" si="223"/>
        <v>4.1637599999999999</v>
      </c>
      <c r="N925" s="38">
        <f t="shared" si="224"/>
        <v>1.38792</v>
      </c>
      <c r="O925" s="38">
        <f t="shared" si="225"/>
        <v>1.38792</v>
      </c>
      <c r="P925" s="38">
        <f t="shared" si="226"/>
        <v>0.86745000000000005</v>
      </c>
      <c r="Q925" s="38">
        <f t="shared" si="227"/>
        <v>3.4698000000000002</v>
      </c>
      <c r="R925" s="38">
        <f t="shared" si="228"/>
        <v>0.62456400000000001</v>
      </c>
      <c r="S925" s="38">
        <f t="shared" si="229"/>
        <v>6.9395999999999999E-2</v>
      </c>
      <c r="T925" s="39">
        <f t="shared" si="230"/>
        <v>90.388289999999998</v>
      </c>
    </row>
    <row r="926" spans="2:20" ht="38.25" x14ac:dyDescent="0.2">
      <c r="B926" s="109">
        <v>835</v>
      </c>
      <c r="C926" s="30" t="s">
        <v>934</v>
      </c>
      <c r="D926" s="70">
        <v>37553.65</v>
      </c>
      <c r="E926" s="69">
        <v>39228.54</v>
      </c>
      <c r="F926" s="33">
        <v>1586</v>
      </c>
      <c r="G926" s="34">
        <v>2654</v>
      </c>
      <c r="H926" s="44" t="s">
        <v>824</v>
      </c>
      <c r="I926" s="71">
        <f t="shared" si="233"/>
        <v>87.86399999999999</v>
      </c>
      <c r="J926" s="72">
        <v>0</v>
      </c>
      <c r="K926" s="38">
        <f t="shared" si="221"/>
        <v>8.7863999999999987</v>
      </c>
      <c r="L926" s="38">
        <f t="shared" si="222"/>
        <v>2.6359199999999996</v>
      </c>
      <c r="M926" s="38">
        <f t="shared" si="223"/>
        <v>5.2718399999999992</v>
      </c>
      <c r="N926" s="38">
        <f t="shared" si="224"/>
        <v>1.7572799999999997</v>
      </c>
      <c r="O926" s="38">
        <f t="shared" si="225"/>
        <v>1.7572799999999997</v>
      </c>
      <c r="P926" s="38">
        <f t="shared" si="226"/>
        <v>1.0982999999999998</v>
      </c>
      <c r="Q926" s="38">
        <f t="shared" si="227"/>
        <v>4.3931999999999993</v>
      </c>
      <c r="R926" s="38">
        <f t="shared" si="228"/>
        <v>0.79077599999999981</v>
      </c>
      <c r="S926" s="38">
        <f t="shared" si="229"/>
        <v>8.7863999999999998E-2</v>
      </c>
      <c r="T926" s="39">
        <f t="shared" si="230"/>
        <v>114.44285999999995</v>
      </c>
    </row>
    <row r="927" spans="2:20" ht="38.25" x14ac:dyDescent="0.2">
      <c r="B927" s="109">
        <v>836</v>
      </c>
      <c r="C927" s="30" t="s">
        <v>935</v>
      </c>
      <c r="D927" s="70">
        <v>50071.55</v>
      </c>
      <c r="E927" s="69">
        <v>52304.74</v>
      </c>
      <c r="F927" s="33">
        <v>1587</v>
      </c>
      <c r="G927" s="34">
        <v>2655</v>
      </c>
      <c r="H927" s="44" t="s">
        <v>824</v>
      </c>
      <c r="I927" s="71">
        <f t="shared" si="233"/>
        <v>116.4555</v>
      </c>
      <c r="J927" s="72">
        <v>0</v>
      </c>
      <c r="K927" s="38">
        <f t="shared" si="221"/>
        <v>11.64555</v>
      </c>
      <c r="L927" s="38">
        <f t="shared" si="222"/>
        <v>3.493665</v>
      </c>
      <c r="M927" s="38">
        <f t="shared" si="223"/>
        <v>6.98733</v>
      </c>
      <c r="N927" s="38">
        <f t="shared" si="224"/>
        <v>2.32911</v>
      </c>
      <c r="O927" s="38">
        <f t="shared" si="225"/>
        <v>2.32911</v>
      </c>
      <c r="P927" s="38">
        <f t="shared" si="226"/>
        <v>1.45569375</v>
      </c>
      <c r="Q927" s="38">
        <f t="shared" si="227"/>
        <v>5.822775</v>
      </c>
      <c r="R927" s="38">
        <f t="shared" si="228"/>
        <v>1.0480995</v>
      </c>
      <c r="S927" s="38">
        <f t="shared" si="229"/>
        <v>0.1164555</v>
      </c>
      <c r="T927" s="39">
        <f t="shared" si="230"/>
        <v>151.68328875000003</v>
      </c>
    </row>
    <row r="928" spans="2:20" ht="38.25" x14ac:dyDescent="0.2">
      <c r="B928" s="109">
        <v>837</v>
      </c>
      <c r="C928" s="30" t="s">
        <v>936</v>
      </c>
      <c r="D928" s="70">
        <v>62589.43</v>
      </c>
      <c r="E928" s="69">
        <v>65380.92</v>
      </c>
      <c r="F928" s="33">
        <v>1588</v>
      </c>
      <c r="G928" s="34">
        <v>2656</v>
      </c>
      <c r="H928" s="44" t="s">
        <v>824</v>
      </c>
      <c r="I928" s="71">
        <f t="shared" si="233"/>
        <v>138.49349999999998</v>
      </c>
      <c r="J928" s="72">
        <v>0</v>
      </c>
      <c r="K928" s="38">
        <f t="shared" si="221"/>
        <v>13.849349999999999</v>
      </c>
      <c r="L928" s="38">
        <f t="shared" si="222"/>
        <v>4.1548049999999996</v>
      </c>
      <c r="M928" s="38">
        <f t="shared" si="223"/>
        <v>8.3096099999999993</v>
      </c>
      <c r="N928" s="38">
        <f t="shared" si="224"/>
        <v>2.7698699999999996</v>
      </c>
      <c r="O928" s="38">
        <f t="shared" si="225"/>
        <v>2.7698699999999996</v>
      </c>
      <c r="P928" s="38">
        <f t="shared" si="226"/>
        <v>1.7311687499999999</v>
      </c>
      <c r="Q928" s="38">
        <f t="shared" si="227"/>
        <v>6.9246749999999997</v>
      </c>
      <c r="R928" s="38">
        <f t="shared" si="228"/>
        <v>1.2464414999999998</v>
      </c>
      <c r="S928" s="38">
        <f t="shared" si="229"/>
        <v>0.13849349999999999</v>
      </c>
      <c r="T928" s="39">
        <f t="shared" si="230"/>
        <v>180.38778374999998</v>
      </c>
    </row>
    <row r="929" spans="2:20" ht="38.25" x14ac:dyDescent="0.2">
      <c r="B929" s="109">
        <v>838</v>
      </c>
      <c r="C929" s="30" t="s">
        <v>937</v>
      </c>
      <c r="D929" s="70">
        <v>100143.09</v>
      </c>
      <c r="E929" s="69">
        <v>104609.47</v>
      </c>
      <c r="F929" s="33">
        <v>1589</v>
      </c>
      <c r="G929" s="34">
        <v>2657</v>
      </c>
      <c r="H929" s="44" t="s">
        <v>824</v>
      </c>
      <c r="I929" s="71">
        <f t="shared" si="233"/>
        <v>194.18999999999997</v>
      </c>
      <c r="J929" s="72">
        <v>0</v>
      </c>
      <c r="K929" s="38">
        <f t="shared" si="221"/>
        <v>19.418999999999997</v>
      </c>
      <c r="L929" s="38">
        <f t="shared" si="222"/>
        <v>5.8256999999999985</v>
      </c>
      <c r="M929" s="38">
        <f t="shared" si="223"/>
        <v>11.651399999999997</v>
      </c>
      <c r="N929" s="38">
        <f t="shared" si="224"/>
        <v>3.8837999999999995</v>
      </c>
      <c r="O929" s="38">
        <f t="shared" si="225"/>
        <v>3.8837999999999995</v>
      </c>
      <c r="P929" s="38">
        <f t="shared" si="226"/>
        <v>2.4273749999999996</v>
      </c>
      <c r="Q929" s="38">
        <f t="shared" si="227"/>
        <v>9.7094999999999985</v>
      </c>
      <c r="R929" s="38">
        <f t="shared" si="228"/>
        <v>1.7477099999999997</v>
      </c>
      <c r="S929" s="38">
        <f t="shared" si="229"/>
        <v>0.19418999999999997</v>
      </c>
      <c r="T929" s="39">
        <f t="shared" si="230"/>
        <v>252.93247500000001</v>
      </c>
    </row>
    <row r="930" spans="2:20" ht="38.25" x14ac:dyDescent="0.2">
      <c r="B930" s="109">
        <v>839</v>
      </c>
      <c r="C930" s="30" t="s">
        <v>938</v>
      </c>
      <c r="D930" s="70">
        <v>150214.64000000001</v>
      </c>
      <c r="E930" s="69">
        <v>156914.21</v>
      </c>
      <c r="F930" s="33">
        <v>1590</v>
      </c>
      <c r="G930" s="34">
        <v>2658</v>
      </c>
      <c r="H930" s="44" t="s">
        <v>824</v>
      </c>
      <c r="I930" s="71">
        <f t="shared" si="233"/>
        <v>291.88200000000001</v>
      </c>
      <c r="J930" s="72">
        <v>0</v>
      </c>
      <c r="K930" s="38">
        <f t="shared" si="221"/>
        <v>29.188200000000002</v>
      </c>
      <c r="L930" s="38">
        <f t="shared" si="222"/>
        <v>8.7564600000000006</v>
      </c>
      <c r="M930" s="38">
        <f t="shared" si="223"/>
        <v>17.512920000000001</v>
      </c>
      <c r="N930" s="38">
        <f t="shared" si="224"/>
        <v>5.8376400000000004</v>
      </c>
      <c r="O930" s="38">
        <f t="shared" si="225"/>
        <v>5.8376400000000004</v>
      </c>
      <c r="P930" s="38">
        <f t="shared" si="226"/>
        <v>3.6485250000000002</v>
      </c>
      <c r="Q930" s="38">
        <f t="shared" si="227"/>
        <v>14.594100000000001</v>
      </c>
      <c r="R930" s="38">
        <f t="shared" si="228"/>
        <v>2.626938</v>
      </c>
      <c r="S930" s="38">
        <f t="shared" si="229"/>
        <v>0.29188200000000003</v>
      </c>
      <c r="T930" s="39">
        <f t="shared" si="230"/>
        <v>380.17630500000007</v>
      </c>
    </row>
    <row r="931" spans="2:20" ht="38.25" x14ac:dyDescent="0.2">
      <c r="B931" s="109">
        <v>840</v>
      </c>
      <c r="C931" s="30" t="s">
        <v>939</v>
      </c>
      <c r="D931" s="70">
        <v>250357.73</v>
      </c>
      <c r="E931" s="69">
        <v>261523.68</v>
      </c>
      <c r="F931" s="33">
        <v>1591</v>
      </c>
      <c r="G931" s="34">
        <v>2659</v>
      </c>
      <c r="H931" s="44" t="s">
        <v>824</v>
      </c>
      <c r="I931" s="71">
        <f t="shared" si="233"/>
        <v>393.14699999999999</v>
      </c>
      <c r="J931" s="72">
        <v>0</v>
      </c>
      <c r="K931" s="38">
        <f t="shared" si="221"/>
        <v>39.314700000000002</v>
      </c>
      <c r="L931" s="38">
        <f t="shared" si="222"/>
        <v>11.794409999999999</v>
      </c>
      <c r="M931" s="38">
        <f t="shared" si="223"/>
        <v>23.588819999999998</v>
      </c>
      <c r="N931" s="38">
        <f t="shared" si="224"/>
        <v>7.86294</v>
      </c>
      <c r="O931" s="38">
        <f t="shared" si="225"/>
        <v>7.86294</v>
      </c>
      <c r="P931" s="38">
        <f t="shared" si="226"/>
        <v>4.9143375000000002</v>
      </c>
      <c r="Q931" s="38">
        <f t="shared" si="227"/>
        <v>19.657350000000001</v>
      </c>
      <c r="R931" s="38">
        <f t="shared" si="228"/>
        <v>3.5383229999999997</v>
      </c>
      <c r="S931" s="38">
        <f t="shared" si="229"/>
        <v>0.39314700000000002</v>
      </c>
      <c r="T931" s="39">
        <f t="shared" si="230"/>
        <v>512.07396749999998</v>
      </c>
    </row>
    <row r="932" spans="2:20" ht="38.25" x14ac:dyDescent="0.2">
      <c r="B932" s="109">
        <v>841</v>
      </c>
      <c r="C932" s="30" t="s">
        <v>940</v>
      </c>
      <c r="D932" s="70">
        <v>375536.58</v>
      </c>
      <c r="E932" s="69">
        <v>392285.51</v>
      </c>
      <c r="F932" s="33">
        <v>1592</v>
      </c>
      <c r="G932" s="34">
        <v>2660</v>
      </c>
      <c r="H932" s="44" t="s">
        <v>824</v>
      </c>
      <c r="I932" s="71">
        <f t="shared" si="233"/>
        <v>516.15599999999995</v>
      </c>
      <c r="J932" s="72">
        <v>0</v>
      </c>
      <c r="K932" s="38">
        <f t="shared" si="221"/>
        <v>51.615600000000001</v>
      </c>
      <c r="L932" s="38">
        <f t="shared" si="222"/>
        <v>15.484679999999997</v>
      </c>
      <c r="M932" s="38">
        <f t="shared" si="223"/>
        <v>30.969359999999995</v>
      </c>
      <c r="N932" s="38">
        <f t="shared" si="224"/>
        <v>10.323119999999999</v>
      </c>
      <c r="O932" s="38">
        <f t="shared" si="225"/>
        <v>10.323119999999999</v>
      </c>
      <c r="P932" s="38">
        <f t="shared" si="226"/>
        <v>6.4519500000000001</v>
      </c>
      <c r="Q932" s="38">
        <f t="shared" si="227"/>
        <v>25.8078</v>
      </c>
      <c r="R932" s="38">
        <f t="shared" si="228"/>
        <v>4.6454039999999992</v>
      </c>
      <c r="S932" s="38">
        <f t="shared" si="229"/>
        <v>0.51615599999999995</v>
      </c>
      <c r="T932" s="39">
        <f t="shared" si="230"/>
        <v>672.29318999999998</v>
      </c>
    </row>
    <row r="933" spans="2:20" ht="38.25" x14ac:dyDescent="0.2">
      <c r="B933" s="109">
        <v>842</v>
      </c>
      <c r="C933" s="30" t="s">
        <v>941</v>
      </c>
      <c r="D933" s="70">
        <v>500715.44</v>
      </c>
      <c r="E933" s="69">
        <v>523047.35</v>
      </c>
      <c r="F933" s="33">
        <v>1593</v>
      </c>
      <c r="G933" s="34">
        <v>2661</v>
      </c>
      <c r="H933" s="44" t="s">
        <v>824</v>
      </c>
      <c r="I933" s="71">
        <f t="shared" si="233"/>
        <v>608.18849999999998</v>
      </c>
      <c r="J933" s="72">
        <v>0</v>
      </c>
      <c r="K933" s="38">
        <f t="shared" si="221"/>
        <v>60.818849999999998</v>
      </c>
      <c r="L933" s="38">
        <f t="shared" si="222"/>
        <v>18.245654999999999</v>
      </c>
      <c r="M933" s="38">
        <f t="shared" si="223"/>
        <v>36.491309999999999</v>
      </c>
      <c r="N933" s="38">
        <f t="shared" si="224"/>
        <v>12.16377</v>
      </c>
      <c r="O933" s="38">
        <f t="shared" si="225"/>
        <v>12.16377</v>
      </c>
      <c r="P933" s="38">
        <f t="shared" si="226"/>
        <v>7.6023562499999997</v>
      </c>
      <c r="Q933" s="38">
        <f t="shared" si="227"/>
        <v>30.409424999999999</v>
      </c>
      <c r="R933" s="38">
        <f t="shared" si="228"/>
        <v>5.4736964999999991</v>
      </c>
      <c r="S933" s="38">
        <f t="shared" si="229"/>
        <v>0.60818850000000002</v>
      </c>
      <c r="T933" s="39">
        <f t="shared" si="230"/>
        <v>792.16552124999987</v>
      </c>
    </row>
    <row r="934" spans="2:20" ht="38.25" x14ac:dyDescent="0.2">
      <c r="B934" s="109">
        <v>843</v>
      </c>
      <c r="C934" s="30" t="s">
        <v>942</v>
      </c>
      <c r="D934" s="70">
        <v>751073.17</v>
      </c>
      <c r="E934" s="69">
        <v>784571.03</v>
      </c>
      <c r="F934" s="33">
        <v>1594</v>
      </c>
      <c r="G934" s="34">
        <v>2662</v>
      </c>
      <c r="H934" s="44" t="s">
        <v>824</v>
      </c>
      <c r="I934" s="71">
        <f t="shared" si="233"/>
        <v>730.005</v>
      </c>
      <c r="J934" s="72">
        <v>0</v>
      </c>
      <c r="K934" s="38">
        <f t="shared" si="221"/>
        <v>73.000500000000002</v>
      </c>
      <c r="L934" s="38">
        <f t="shared" si="222"/>
        <v>21.90015</v>
      </c>
      <c r="M934" s="38">
        <f t="shared" si="223"/>
        <v>43.8003</v>
      </c>
      <c r="N934" s="38">
        <f t="shared" si="224"/>
        <v>14.600099999999999</v>
      </c>
      <c r="O934" s="38">
        <f t="shared" si="225"/>
        <v>14.600099999999999</v>
      </c>
      <c r="P934" s="38">
        <f t="shared" si="226"/>
        <v>9.1250625000000003</v>
      </c>
      <c r="Q934" s="38">
        <f t="shared" si="227"/>
        <v>36.500250000000001</v>
      </c>
      <c r="R934" s="38">
        <f t="shared" si="228"/>
        <v>6.5700449999999995</v>
      </c>
      <c r="S934" s="38">
        <f t="shared" si="229"/>
        <v>0.73000500000000001</v>
      </c>
      <c r="T934" s="39">
        <f t="shared" si="230"/>
        <v>950.83151250000014</v>
      </c>
    </row>
    <row r="935" spans="2:20" ht="38.25" x14ac:dyDescent="0.2">
      <c r="B935" s="109">
        <v>844</v>
      </c>
      <c r="C935" s="30" t="s">
        <v>943</v>
      </c>
      <c r="D935" s="70">
        <v>1126609.75</v>
      </c>
      <c r="E935" s="69">
        <v>1176856.54</v>
      </c>
      <c r="F935" s="33">
        <v>1595</v>
      </c>
      <c r="G935" s="34">
        <v>2663</v>
      </c>
      <c r="H935" s="44" t="s">
        <v>824</v>
      </c>
      <c r="I935" s="71">
        <f t="shared" si="233"/>
        <v>874.755</v>
      </c>
      <c r="J935" s="72">
        <v>0</v>
      </c>
      <c r="K935" s="38">
        <f t="shared" si="221"/>
        <v>87.475500000000011</v>
      </c>
      <c r="L935" s="38">
        <f t="shared" si="222"/>
        <v>26.242649999999998</v>
      </c>
      <c r="M935" s="38">
        <f t="shared" si="223"/>
        <v>52.485299999999995</v>
      </c>
      <c r="N935" s="38">
        <f t="shared" si="224"/>
        <v>17.495100000000001</v>
      </c>
      <c r="O935" s="38">
        <f t="shared" si="225"/>
        <v>17.495100000000001</v>
      </c>
      <c r="P935" s="38">
        <f t="shared" si="226"/>
        <v>10.934437500000001</v>
      </c>
      <c r="Q935" s="38">
        <f t="shared" si="227"/>
        <v>43.737750000000005</v>
      </c>
      <c r="R935" s="38">
        <f t="shared" si="228"/>
        <v>7.8727949999999991</v>
      </c>
      <c r="S935" s="38">
        <f t="shared" si="229"/>
        <v>0.87475500000000006</v>
      </c>
      <c r="T935" s="39">
        <f t="shared" si="230"/>
        <v>1139.3683875000004</v>
      </c>
    </row>
    <row r="936" spans="2:20" ht="38.25" x14ac:dyDescent="0.2">
      <c r="B936" s="109">
        <v>845</v>
      </c>
      <c r="C936" s="30" t="s">
        <v>944</v>
      </c>
      <c r="D936" s="70">
        <v>1502146.34</v>
      </c>
      <c r="E936" s="69">
        <v>1569142.07</v>
      </c>
      <c r="F936" s="33">
        <v>1596</v>
      </c>
      <c r="G936" s="34">
        <v>2664</v>
      </c>
      <c r="H936" s="44" t="s">
        <v>824</v>
      </c>
      <c r="I936" s="71">
        <f t="shared" si="233"/>
        <v>1017.1215</v>
      </c>
      <c r="J936" s="72">
        <v>0</v>
      </c>
      <c r="K936" s="38">
        <f t="shared" si="221"/>
        <v>101.71215000000001</v>
      </c>
      <c r="L936" s="38">
        <f t="shared" si="222"/>
        <v>30.513644999999997</v>
      </c>
      <c r="M936" s="38">
        <f t="shared" si="223"/>
        <v>61.027289999999994</v>
      </c>
      <c r="N936" s="38">
        <f t="shared" si="224"/>
        <v>20.34243</v>
      </c>
      <c r="O936" s="38">
        <f t="shared" si="225"/>
        <v>20.34243</v>
      </c>
      <c r="P936" s="38">
        <f t="shared" si="226"/>
        <v>12.714018750000001</v>
      </c>
      <c r="Q936" s="38">
        <f t="shared" si="227"/>
        <v>50.856075000000004</v>
      </c>
      <c r="R936" s="38">
        <f t="shared" si="228"/>
        <v>9.1540934999999983</v>
      </c>
      <c r="S936" s="38">
        <f t="shared" si="229"/>
        <v>1.0171215</v>
      </c>
      <c r="T936" s="39">
        <f t="shared" si="230"/>
        <v>1324.8007537499998</v>
      </c>
    </row>
    <row r="937" spans="2:20" ht="38.25" x14ac:dyDescent="0.2">
      <c r="B937" s="109">
        <v>846</v>
      </c>
      <c r="C937" s="30" t="s">
        <v>945</v>
      </c>
      <c r="D937" s="70">
        <v>1502146.34</v>
      </c>
      <c r="E937" s="69">
        <v>1569142.07</v>
      </c>
      <c r="F937" s="33">
        <v>1597</v>
      </c>
      <c r="G937" s="34">
        <v>2665</v>
      </c>
      <c r="H937" s="44" t="s">
        <v>824</v>
      </c>
      <c r="I937" s="71">
        <f t="shared" si="233"/>
        <v>1111.0995</v>
      </c>
      <c r="J937" s="72">
        <v>0</v>
      </c>
      <c r="K937" s="38">
        <f t="shared" si="221"/>
        <v>111.10995000000001</v>
      </c>
      <c r="L937" s="38">
        <f t="shared" si="222"/>
        <v>33.332985000000001</v>
      </c>
      <c r="M937" s="38">
        <f t="shared" si="223"/>
        <v>66.665970000000002</v>
      </c>
      <c r="N937" s="38">
        <f t="shared" si="224"/>
        <v>22.221990000000002</v>
      </c>
      <c r="O937" s="38">
        <f t="shared" si="225"/>
        <v>22.221990000000002</v>
      </c>
      <c r="P937" s="38">
        <f t="shared" si="226"/>
        <v>13.888743750000001</v>
      </c>
      <c r="Q937" s="38">
        <f t="shared" si="227"/>
        <v>55.554975000000006</v>
      </c>
      <c r="R937" s="38">
        <f t="shared" si="228"/>
        <v>9.9998954999999992</v>
      </c>
      <c r="S937" s="38">
        <f t="shared" si="229"/>
        <v>1.1110995000000001</v>
      </c>
      <c r="T937" s="39">
        <f t="shared" si="230"/>
        <v>1447.2070987500001</v>
      </c>
    </row>
    <row r="938" spans="2:20" ht="28.5" x14ac:dyDescent="0.2">
      <c r="B938" s="109">
        <v>847</v>
      </c>
      <c r="C938" s="30" t="s">
        <v>946</v>
      </c>
      <c r="D938" s="70" t="s">
        <v>67</v>
      </c>
      <c r="E938" s="69" t="s">
        <v>67</v>
      </c>
      <c r="F938" s="33">
        <v>1598</v>
      </c>
      <c r="G938" s="34">
        <v>2666</v>
      </c>
      <c r="H938" s="44" t="s">
        <v>824</v>
      </c>
      <c r="I938" s="71">
        <v>44.53</v>
      </c>
      <c r="J938" s="72">
        <v>0</v>
      </c>
      <c r="K938" s="38">
        <f t="shared" si="221"/>
        <v>4.4530000000000003</v>
      </c>
      <c r="L938" s="38">
        <f t="shared" si="222"/>
        <v>1.3359000000000001</v>
      </c>
      <c r="M938" s="38">
        <f t="shared" si="223"/>
        <v>2.6718000000000002</v>
      </c>
      <c r="N938" s="38">
        <f t="shared" si="224"/>
        <v>0.89060000000000006</v>
      </c>
      <c r="O938" s="38">
        <f t="shared" si="225"/>
        <v>0.89060000000000006</v>
      </c>
      <c r="P938" s="38">
        <f t="shared" si="226"/>
        <v>0.55662500000000004</v>
      </c>
      <c r="Q938" s="38">
        <f t="shared" si="227"/>
        <v>2.2265000000000001</v>
      </c>
      <c r="R938" s="38">
        <f t="shared" si="228"/>
        <v>0.40076999999999996</v>
      </c>
      <c r="S938" s="38">
        <f t="shared" si="229"/>
        <v>4.453E-2</v>
      </c>
      <c r="T938" s="39">
        <f t="shared" si="230"/>
        <v>58.000325000000004</v>
      </c>
    </row>
    <row r="939" spans="2:20" ht="28.5" x14ac:dyDescent="0.2">
      <c r="B939" s="109">
        <v>848</v>
      </c>
      <c r="C939" s="30" t="s">
        <v>947</v>
      </c>
      <c r="D939" s="70" t="s">
        <v>67</v>
      </c>
      <c r="E939" s="69" t="s">
        <v>67</v>
      </c>
      <c r="F939" s="33">
        <v>1599</v>
      </c>
      <c r="G939" s="34">
        <v>2667</v>
      </c>
      <c r="H939" s="44" t="s">
        <v>824</v>
      </c>
      <c r="I939" s="71">
        <v>126.19</v>
      </c>
      <c r="J939" s="72">
        <v>0</v>
      </c>
      <c r="K939" s="38">
        <f t="shared" si="221"/>
        <v>12.619</v>
      </c>
      <c r="L939" s="38">
        <f t="shared" si="222"/>
        <v>3.7856999999999998</v>
      </c>
      <c r="M939" s="38">
        <f t="shared" si="223"/>
        <v>7.5713999999999997</v>
      </c>
      <c r="N939" s="38">
        <f t="shared" si="224"/>
        <v>2.5238</v>
      </c>
      <c r="O939" s="38">
        <f t="shared" si="225"/>
        <v>2.5238</v>
      </c>
      <c r="P939" s="38">
        <f t="shared" si="226"/>
        <v>1.577375</v>
      </c>
      <c r="Q939" s="38">
        <f t="shared" si="227"/>
        <v>6.3094999999999999</v>
      </c>
      <c r="R939" s="38">
        <f t="shared" si="228"/>
        <v>1.13571</v>
      </c>
      <c r="S939" s="38">
        <f t="shared" si="229"/>
        <v>0.12619</v>
      </c>
      <c r="T939" s="39">
        <f t="shared" si="230"/>
        <v>164.36247499999999</v>
      </c>
    </row>
    <row r="940" spans="2:20" ht="28.5" x14ac:dyDescent="0.2">
      <c r="B940" s="109">
        <v>849</v>
      </c>
      <c r="C940" s="30" t="s">
        <v>948</v>
      </c>
      <c r="D940" s="70" t="s">
        <v>67</v>
      </c>
      <c r="E940" s="69" t="s">
        <v>67</v>
      </c>
      <c r="F940" s="33">
        <v>1600</v>
      </c>
      <c r="G940" s="34">
        <v>2668</v>
      </c>
      <c r="H940" s="44" t="s">
        <v>824</v>
      </c>
      <c r="I940" s="71">
        <v>187.6</v>
      </c>
      <c r="J940" s="72">
        <v>0</v>
      </c>
      <c r="K940" s="38">
        <f t="shared" si="221"/>
        <v>18.760000000000002</v>
      </c>
      <c r="L940" s="38">
        <f t="shared" si="222"/>
        <v>5.6279999999999992</v>
      </c>
      <c r="M940" s="38">
        <f t="shared" si="223"/>
        <v>11.255999999999998</v>
      </c>
      <c r="N940" s="38">
        <f t="shared" si="224"/>
        <v>3.7519999999999998</v>
      </c>
      <c r="O940" s="38">
        <f t="shared" si="225"/>
        <v>3.7519999999999998</v>
      </c>
      <c r="P940" s="38">
        <f t="shared" si="226"/>
        <v>2.3450000000000002</v>
      </c>
      <c r="Q940" s="38">
        <f t="shared" si="227"/>
        <v>9.3800000000000008</v>
      </c>
      <c r="R940" s="38">
        <f t="shared" si="228"/>
        <v>1.6883999999999999</v>
      </c>
      <c r="S940" s="38">
        <f t="shared" si="229"/>
        <v>0.18759999999999999</v>
      </c>
      <c r="T940" s="39">
        <f t="shared" si="230"/>
        <v>244.34899999999999</v>
      </c>
    </row>
    <row r="941" spans="2:20" ht="28.5" x14ac:dyDescent="0.2">
      <c r="B941" s="109">
        <v>850</v>
      </c>
      <c r="C941" s="30" t="s">
        <v>949</v>
      </c>
      <c r="D941" s="70" t="s">
        <v>67</v>
      </c>
      <c r="E941" s="69" t="s">
        <v>67</v>
      </c>
      <c r="F941" s="33">
        <v>1601</v>
      </c>
      <c r="G941" s="34">
        <v>2669</v>
      </c>
      <c r="H941" s="44" t="s">
        <v>824</v>
      </c>
      <c r="I941" s="71">
        <v>63.63</v>
      </c>
      <c r="J941" s="72">
        <v>0</v>
      </c>
      <c r="K941" s="38">
        <f t="shared" si="221"/>
        <v>6.3630000000000004</v>
      </c>
      <c r="L941" s="38">
        <f t="shared" si="222"/>
        <v>1.9089</v>
      </c>
      <c r="M941" s="38">
        <f t="shared" si="223"/>
        <v>3.8178000000000001</v>
      </c>
      <c r="N941" s="38">
        <f t="shared" si="224"/>
        <v>1.2726000000000002</v>
      </c>
      <c r="O941" s="38">
        <f t="shared" si="225"/>
        <v>1.2726000000000002</v>
      </c>
      <c r="P941" s="38">
        <f t="shared" si="226"/>
        <v>0.79537500000000005</v>
      </c>
      <c r="Q941" s="38">
        <f t="shared" si="227"/>
        <v>3.1815000000000002</v>
      </c>
      <c r="R941" s="38">
        <f t="shared" si="228"/>
        <v>0.57267000000000001</v>
      </c>
      <c r="S941" s="38">
        <f t="shared" si="229"/>
        <v>6.3630000000000006E-2</v>
      </c>
      <c r="T941" s="39">
        <f t="shared" si="230"/>
        <v>82.878075000000024</v>
      </c>
    </row>
    <row r="942" spans="2:20" ht="28.5" x14ac:dyDescent="0.2">
      <c r="B942" s="109">
        <v>851</v>
      </c>
      <c r="C942" s="30" t="s">
        <v>950</v>
      </c>
      <c r="D942" s="70" t="s">
        <v>67</v>
      </c>
      <c r="E942" s="69" t="s">
        <v>67</v>
      </c>
      <c r="F942" s="33">
        <v>1602</v>
      </c>
      <c r="G942" s="34">
        <v>2670</v>
      </c>
      <c r="H942" s="44" t="s">
        <v>824</v>
      </c>
      <c r="I942" s="71">
        <v>110.3</v>
      </c>
      <c r="J942" s="72">
        <v>0</v>
      </c>
      <c r="K942" s="38">
        <f t="shared" si="221"/>
        <v>11.030000000000001</v>
      </c>
      <c r="L942" s="38">
        <f t="shared" si="222"/>
        <v>3.3089999999999997</v>
      </c>
      <c r="M942" s="38">
        <f t="shared" si="223"/>
        <v>6.6179999999999994</v>
      </c>
      <c r="N942" s="38">
        <f t="shared" si="224"/>
        <v>2.206</v>
      </c>
      <c r="O942" s="38">
        <f t="shared" si="225"/>
        <v>2.206</v>
      </c>
      <c r="P942" s="38">
        <f t="shared" si="226"/>
        <v>1.3787500000000001</v>
      </c>
      <c r="Q942" s="38">
        <f t="shared" si="227"/>
        <v>5.5150000000000006</v>
      </c>
      <c r="R942" s="38">
        <f t="shared" si="228"/>
        <v>0.99269999999999992</v>
      </c>
      <c r="S942" s="38">
        <f t="shared" si="229"/>
        <v>0.1103</v>
      </c>
      <c r="T942" s="39">
        <f t="shared" si="230"/>
        <v>143.66575</v>
      </c>
    </row>
    <row r="943" spans="2:20" ht="28.5" x14ac:dyDescent="0.2">
      <c r="B943" s="109">
        <v>852</v>
      </c>
      <c r="C943" s="30" t="s">
        <v>951</v>
      </c>
      <c r="D943" s="70" t="s">
        <v>67</v>
      </c>
      <c r="E943" s="69" t="s">
        <v>67</v>
      </c>
      <c r="F943" s="33">
        <v>1055</v>
      </c>
      <c r="G943" s="34">
        <v>2671</v>
      </c>
      <c r="H943" s="44" t="s">
        <v>824</v>
      </c>
      <c r="I943" s="71">
        <v>57.53</v>
      </c>
      <c r="J943" s="72">
        <v>0</v>
      </c>
      <c r="K943" s="38">
        <f t="shared" ref="K943:K1006" si="234">0.1*I943</f>
        <v>5.7530000000000001</v>
      </c>
      <c r="L943" s="38">
        <f t="shared" ref="L943:L1006" si="235">0.03*I943</f>
        <v>1.7259</v>
      </c>
      <c r="M943" s="38">
        <f t="shared" ref="M943:M1006" si="236">0.06*I943</f>
        <v>3.4518</v>
      </c>
      <c r="N943" s="38">
        <f t="shared" ref="N943:N1006" si="237">0.02*I943</f>
        <v>1.1506000000000001</v>
      </c>
      <c r="O943" s="38">
        <f t="shared" ref="O943:O1006" si="238">0.02*I943</f>
        <v>1.1506000000000001</v>
      </c>
      <c r="P943" s="38">
        <f t="shared" ref="P943:P1006" si="239">0.0125*I943</f>
        <v>0.71912500000000001</v>
      </c>
      <c r="Q943" s="38">
        <f t="shared" ref="Q943:Q1006" si="240">0.05*I943</f>
        <v>2.8765000000000001</v>
      </c>
      <c r="R943" s="38">
        <f t="shared" ref="R943:R1006" si="241">0.009*I943</f>
        <v>0.51776999999999995</v>
      </c>
      <c r="S943" s="38">
        <f t="shared" ref="S943:S1006" si="242">0.001*I943</f>
        <v>5.7530000000000005E-2</v>
      </c>
      <c r="T943" s="39">
        <f t="shared" ref="T943:T1006" si="243">SUM(I943:S943)</f>
        <v>74.932825000000008</v>
      </c>
    </row>
    <row r="944" spans="2:20" ht="28.5" x14ac:dyDescent="0.2">
      <c r="B944" s="109">
        <v>853</v>
      </c>
      <c r="C944" s="30" t="s">
        <v>952</v>
      </c>
      <c r="D944" s="70" t="s">
        <v>67</v>
      </c>
      <c r="E944" s="69" t="s">
        <v>67</v>
      </c>
      <c r="F944" s="33">
        <v>1056</v>
      </c>
      <c r="G944" s="34">
        <v>2672</v>
      </c>
      <c r="H944" s="44" t="s">
        <v>824</v>
      </c>
      <c r="I944" s="71">
        <v>74.209999999999994</v>
      </c>
      <c r="J944" s="72">
        <v>0</v>
      </c>
      <c r="K944" s="38">
        <f t="shared" si="234"/>
        <v>7.4209999999999994</v>
      </c>
      <c r="L944" s="38">
        <f t="shared" si="235"/>
        <v>2.2262999999999997</v>
      </c>
      <c r="M944" s="38">
        <f t="shared" si="236"/>
        <v>4.4525999999999994</v>
      </c>
      <c r="N944" s="38">
        <f t="shared" si="237"/>
        <v>1.4842</v>
      </c>
      <c r="O944" s="38">
        <f t="shared" si="238"/>
        <v>1.4842</v>
      </c>
      <c r="P944" s="38">
        <f t="shared" si="239"/>
        <v>0.92762499999999992</v>
      </c>
      <c r="Q944" s="38">
        <f t="shared" si="240"/>
        <v>3.7104999999999997</v>
      </c>
      <c r="R944" s="38">
        <f t="shared" si="241"/>
        <v>0.66788999999999987</v>
      </c>
      <c r="S944" s="38">
        <f t="shared" si="242"/>
        <v>7.4209999999999998E-2</v>
      </c>
      <c r="T944" s="39">
        <f t="shared" si="243"/>
        <v>96.658524999999997</v>
      </c>
    </row>
    <row r="945" spans="2:20" ht="28.5" x14ac:dyDescent="0.2">
      <c r="B945" s="109">
        <v>854</v>
      </c>
      <c r="C945" s="30" t="s">
        <v>953</v>
      </c>
      <c r="D945" s="70" t="s">
        <v>67</v>
      </c>
      <c r="E945" s="69" t="s">
        <v>67</v>
      </c>
      <c r="F945" s="33">
        <v>1057</v>
      </c>
      <c r="G945" s="34">
        <v>2673</v>
      </c>
      <c r="H945" s="44" t="s">
        <v>824</v>
      </c>
      <c r="I945" s="71">
        <v>111.35</v>
      </c>
      <c r="J945" s="72">
        <v>0</v>
      </c>
      <c r="K945" s="38">
        <f t="shared" si="234"/>
        <v>11.135</v>
      </c>
      <c r="L945" s="38">
        <f t="shared" si="235"/>
        <v>3.3404999999999996</v>
      </c>
      <c r="M945" s="38">
        <f t="shared" si="236"/>
        <v>6.6809999999999992</v>
      </c>
      <c r="N945" s="38">
        <f t="shared" si="237"/>
        <v>2.2269999999999999</v>
      </c>
      <c r="O945" s="38">
        <f t="shared" si="238"/>
        <v>2.2269999999999999</v>
      </c>
      <c r="P945" s="38">
        <f t="shared" si="239"/>
        <v>1.391875</v>
      </c>
      <c r="Q945" s="38">
        <f t="shared" si="240"/>
        <v>5.5674999999999999</v>
      </c>
      <c r="R945" s="38">
        <f t="shared" si="241"/>
        <v>1.0021499999999999</v>
      </c>
      <c r="S945" s="38">
        <f t="shared" si="242"/>
        <v>0.11134999999999999</v>
      </c>
      <c r="T945" s="39">
        <f t="shared" si="243"/>
        <v>145.03337500000001</v>
      </c>
    </row>
    <row r="946" spans="2:20" ht="28.5" x14ac:dyDescent="0.2">
      <c r="B946" s="109">
        <v>855</v>
      </c>
      <c r="C946" s="30" t="s">
        <v>954</v>
      </c>
      <c r="D946" s="70" t="s">
        <v>67</v>
      </c>
      <c r="E946" s="69" t="s">
        <v>67</v>
      </c>
      <c r="F946" s="33">
        <v>1058</v>
      </c>
      <c r="G946" s="34">
        <v>2674</v>
      </c>
      <c r="H946" s="44" t="s">
        <v>824</v>
      </c>
      <c r="I946" s="71">
        <v>150.33000000000001</v>
      </c>
      <c r="J946" s="72">
        <v>0</v>
      </c>
      <c r="K946" s="38">
        <f t="shared" si="234"/>
        <v>15.033000000000001</v>
      </c>
      <c r="L946" s="38">
        <f t="shared" si="235"/>
        <v>4.5099</v>
      </c>
      <c r="M946" s="38">
        <f t="shared" si="236"/>
        <v>9.0198</v>
      </c>
      <c r="N946" s="38">
        <f t="shared" si="237"/>
        <v>3.0066000000000002</v>
      </c>
      <c r="O946" s="38">
        <f t="shared" si="238"/>
        <v>3.0066000000000002</v>
      </c>
      <c r="P946" s="38">
        <f t="shared" si="239"/>
        <v>1.8791250000000002</v>
      </c>
      <c r="Q946" s="38">
        <f t="shared" si="240"/>
        <v>7.5165000000000006</v>
      </c>
      <c r="R946" s="38">
        <f t="shared" si="241"/>
        <v>1.35297</v>
      </c>
      <c r="S946" s="38">
        <f t="shared" si="242"/>
        <v>0.15033000000000002</v>
      </c>
      <c r="T946" s="39">
        <f t="shared" si="243"/>
        <v>195.80482499999997</v>
      </c>
    </row>
    <row r="947" spans="2:20" ht="28.5" x14ac:dyDescent="0.2">
      <c r="B947" s="109">
        <v>856</v>
      </c>
      <c r="C947" s="30" t="s">
        <v>955</v>
      </c>
      <c r="D947" s="70" t="s">
        <v>67</v>
      </c>
      <c r="E947" s="69" t="s">
        <v>67</v>
      </c>
      <c r="F947" s="33">
        <v>1059</v>
      </c>
      <c r="G947" s="34">
        <v>2675</v>
      </c>
      <c r="H947" s="44" t="s">
        <v>824</v>
      </c>
      <c r="I947" s="71">
        <v>191.12</v>
      </c>
      <c r="J947" s="72">
        <v>0</v>
      </c>
      <c r="K947" s="38">
        <f t="shared" si="234"/>
        <v>19.112000000000002</v>
      </c>
      <c r="L947" s="38">
        <f t="shared" si="235"/>
        <v>5.7336</v>
      </c>
      <c r="M947" s="38">
        <f t="shared" si="236"/>
        <v>11.4672</v>
      </c>
      <c r="N947" s="38">
        <f t="shared" si="237"/>
        <v>3.8224</v>
      </c>
      <c r="O947" s="38">
        <f t="shared" si="238"/>
        <v>3.8224</v>
      </c>
      <c r="P947" s="38">
        <f t="shared" si="239"/>
        <v>2.3890000000000002</v>
      </c>
      <c r="Q947" s="38">
        <f t="shared" si="240"/>
        <v>9.5560000000000009</v>
      </c>
      <c r="R947" s="38">
        <f t="shared" si="241"/>
        <v>1.7200799999999998</v>
      </c>
      <c r="S947" s="38">
        <f t="shared" si="242"/>
        <v>0.19112000000000001</v>
      </c>
      <c r="T947" s="39">
        <f t="shared" si="243"/>
        <v>248.93379999999999</v>
      </c>
    </row>
    <row r="948" spans="2:20" ht="28.5" x14ac:dyDescent="0.2">
      <c r="B948" s="109">
        <v>857</v>
      </c>
      <c r="C948" s="30" t="s">
        <v>956</v>
      </c>
      <c r="D948" s="70" t="s">
        <v>67</v>
      </c>
      <c r="E948" s="69" t="s">
        <v>67</v>
      </c>
      <c r="F948" s="33">
        <v>1060</v>
      </c>
      <c r="G948" s="34">
        <v>2676</v>
      </c>
      <c r="H948" s="44" t="s">
        <v>824</v>
      </c>
      <c r="I948" s="71">
        <v>228.27</v>
      </c>
      <c r="J948" s="72">
        <v>0</v>
      </c>
      <c r="K948" s="38">
        <f t="shared" si="234"/>
        <v>22.827000000000002</v>
      </c>
      <c r="L948" s="38">
        <f t="shared" si="235"/>
        <v>6.8480999999999996</v>
      </c>
      <c r="M948" s="38">
        <f t="shared" si="236"/>
        <v>13.696199999999999</v>
      </c>
      <c r="N948" s="38">
        <f t="shared" si="237"/>
        <v>4.5654000000000003</v>
      </c>
      <c r="O948" s="38">
        <f t="shared" si="238"/>
        <v>4.5654000000000003</v>
      </c>
      <c r="P948" s="38">
        <f t="shared" si="239"/>
        <v>2.8533750000000002</v>
      </c>
      <c r="Q948" s="38">
        <f t="shared" si="240"/>
        <v>11.413500000000001</v>
      </c>
      <c r="R948" s="38">
        <f t="shared" si="241"/>
        <v>2.05443</v>
      </c>
      <c r="S948" s="38">
        <f t="shared" si="242"/>
        <v>0.22827000000000003</v>
      </c>
      <c r="T948" s="39">
        <f t="shared" si="243"/>
        <v>297.32167500000008</v>
      </c>
    </row>
    <row r="949" spans="2:20" ht="28.5" x14ac:dyDescent="0.2">
      <c r="B949" s="109">
        <v>858</v>
      </c>
      <c r="C949" s="30" t="s">
        <v>957</v>
      </c>
      <c r="D949" s="70" t="s">
        <v>67</v>
      </c>
      <c r="E949" s="69" t="s">
        <v>67</v>
      </c>
      <c r="F949" s="33">
        <v>1061</v>
      </c>
      <c r="G949" s="34">
        <v>2677</v>
      </c>
      <c r="H949" s="44" t="s">
        <v>824</v>
      </c>
      <c r="I949" s="71">
        <v>265.36</v>
      </c>
      <c r="J949" s="72">
        <v>0</v>
      </c>
      <c r="K949" s="38">
        <f t="shared" si="234"/>
        <v>26.536000000000001</v>
      </c>
      <c r="L949" s="38">
        <f t="shared" si="235"/>
        <v>7.9607999999999999</v>
      </c>
      <c r="M949" s="38">
        <f t="shared" si="236"/>
        <v>15.9216</v>
      </c>
      <c r="N949" s="38">
        <f t="shared" si="237"/>
        <v>5.3072000000000008</v>
      </c>
      <c r="O949" s="38">
        <f t="shared" si="238"/>
        <v>5.3072000000000008</v>
      </c>
      <c r="P949" s="38">
        <f t="shared" si="239"/>
        <v>3.3170000000000002</v>
      </c>
      <c r="Q949" s="38">
        <f t="shared" si="240"/>
        <v>13.268000000000001</v>
      </c>
      <c r="R949" s="38">
        <f t="shared" si="241"/>
        <v>2.3882400000000001</v>
      </c>
      <c r="S949" s="38">
        <f t="shared" si="242"/>
        <v>0.26536000000000004</v>
      </c>
      <c r="T949" s="39">
        <f t="shared" si="243"/>
        <v>345.6314000000001</v>
      </c>
    </row>
    <row r="950" spans="2:20" ht="28.5" x14ac:dyDescent="0.2">
      <c r="B950" s="109">
        <v>859</v>
      </c>
      <c r="C950" s="30" t="s">
        <v>958</v>
      </c>
      <c r="D950" s="70" t="s">
        <v>67</v>
      </c>
      <c r="E950" s="69" t="s">
        <v>67</v>
      </c>
      <c r="F950" s="33">
        <v>1062</v>
      </c>
      <c r="G950" s="34">
        <v>2678</v>
      </c>
      <c r="H950" s="44" t="s">
        <v>824</v>
      </c>
      <c r="I950" s="71">
        <v>302.48</v>
      </c>
      <c r="J950" s="72">
        <v>0</v>
      </c>
      <c r="K950" s="38">
        <f t="shared" si="234"/>
        <v>30.248000000000005</v>
      </c>
      <c r="L950" s="38">
        <f t="shared" si="235"/>
        <v>9.0744000000000007</v>
      </c>
      <c r="M950" s="38">
        <f t="shared" si="236"/>
        <v>18.148800000000001</v>
      </c>
      <c r="N950" s="38">
        <f t="shared" si="237"/>
        <v>6.0496000000000008</v>
      </c>
      <c r="O950" s="38">
        <f t="shared" si="238"/>
        <v>6.0496000000000008</v>
      </c>
      <c r="P950" s="38">
        <f t="shared" si="239"/>
        <v>3.7810000000000006</v>
      </c>
      <c r="Q950" s="38">
        <f t="shared" si="240"/>
        <v>15.124000000000002</v>
      </c>
      <c r="R950" s="38">
        <f t="shared" si="241"/>
        <v>2.7223199999999999</v>
      </c>
      <c r="S950" s="38">
        <f t="shared" si="242"/>
        <v>0.30248000000000003</v>
      </c>
      <c r="T950" s="39">
        <f t="shared" si="243"/>
        <v>393.98020000000008</v>
      </c>
    </row>
    <row r="951" spans="2:20" ht="28.5" x14ac:dyDescent="0.2">
      <c r="B951" s="109">
        <v>860</v>
      </c>
      <c r="C951" s="30" t="s">
        <v>959</v>
      </c>
      <c r="D951" s="70" t="s">
        <v>67</v>
      </c>
      <c r="E951" s="69" t="s">
        <v>67</v>
      </c>
      <c r="F951" s="33">
        <v>1063</v>
      </c>
      <c r="G951" s="34">
        <v>2679</v>
      </c>
      <c r="H951" s="44" t="s">
        <v>824</v>
      </c>
      <c r="I951" s="71">
        <v>757.12</v>
      </c>
      <c r="J951" s="72">
        <v>0</v>
      </c>
      <c r="K951" s="38">
        <f t="shared" si="234"/>
        <v>75.712000000000003</v>
      </c>
      <c r="L951" s="38">
        <f t="shared" si="235"/>
        <v>22.7136</v>
      </c>
      <c r="M951" s="38">
        <f t="shared" si="236"/>
        <v>45.427199999999999</v>
      </c>
      <c r="N951" s="38">
        <f t="shared" si="237"/>
        <v>15.1424</v>
      </c>
      <c r="O951" s="38">
        <f t="shared" si="238"/>
        <v>15.1424</v>
      </c>
      <c r="P951" s="38">
        <f t="shared" si="239"/>
        <v>9.4640000000000004</v>
      </c>
      <c r="Q951" s="38">
        <f t="shared" si="240"/>
        <v>37.856000000000002</v>
      </c>
      <c r="R951" s="38">
        <f t="shared" si="241"/>
        <v>6.8140799999999997</v>
      </c>
      <c r="S951" s="38">
        <f t="shared" si="242"/>
        <v>0.75712000000000002</v>
      </c>
      <c r="T951" s="39">
        <f t="shared" si="243"/>
        <v>986.14879999999994</v>
      </c>
    </row>
    <row r="952" spans="2:20" ht="28.5" x14ac:dyDescent="0.2">
      <c r="B952" s="109">
        <v>861</v>
      </c>
      <c r="C952" s="30" t="s">
        <v>960</v>
      </c>
      <c r="D952" s="70" t="s">
        <v>67</v>
      </c>
      <c r="E952" s="69" t="s">
        <v>67</v>
      </c>
      <c r="F952" s="33">
        <v>0</v>
      </c>
      <c r="G952" s="34">
        <v>3442</v>
      </c>
      <c r="H952" s="35" t="s">
        <v>30</v>
      </c>
      <c r="I952" s="71">
        <f>37.11+9.28*6</f>
        <v>92.789999999999992</v>
      </c>
      <c r="J952" s="72">
        <v>19.170000000000002</v>
      </c>
      <c r="K952" s="38">
        <f t="shared" si="234"/>
        <v>9.2789999999999999</v>
      </c>
      <c r="L952" s="38">
        <f t="shared" si="235"/>
        <v>2.7836999999999996</v>
      </c>
      <c r="M952" s="38">
        <f t="shared" si="236"/>
        <v>5.5673999999999992</v>
      </c>
      <c r="N952" s="38">
        <f t="shared" si="237"/>
        <v>1.8557999999999999</v>
      </c>
      <c r="O952" s="38">
        <f t="shared" si="238"/>
        <v>1.8557999999999999</v>
      </c>
      <c r="P952" s="38">
        <f t="shared" si="239"/>
        <v>1.159875</v>
      </c>
      <c r="Q952" s="38">
        <f t="shared" si="240"/>
        <v>4.6395</v>
      </c>
      <c r="R952" s="38">
        <f t="shared" si="241"/>
        <v>0.83510999999999991</v>
      </c>
      <c r="S952" s="38">
        <f t="shared" si="242"/>
        <v>9.2789999999999997E-2</v>
      </c>
      <c r="T952" s="39">
        <f t="shared" si="243"/>
        <v>140.02897499999995</v>
      </c>
    </row>
    <row r="953" spans="2:20" ht="28.5" x14ac:dyDescent="0.2">
      <c r="B953" s="109">
        <v>862</v>
      </c>
      <c r="C953" s="30" t="s">
        <v>961</v>
      </c>
      <c r="D953" s="70" t="s">
        <v>67</v>
      </c>
      <c r="E953" s="69" t="s">
        <v>67</v>
      </c>
      <c r="F953" s="33">
        <v>0</v>
      </c>
      <c r="G953" s="34">
        <v>3679</v>
      </c>
      <c r="H953" s="35" t="s">
        <v>30</v>
      </c>
      <c r="I953" s="71">
        <f>I952*1/3</f>
        <v>30.929999999999996</v>
      </c>
      <c r="J953" s="72">
        <v>0</v>
      </c>
      <c r="K953" s="38">
        <f t="shared" si="234"/>
        <v>3.093</v>
      </c>
      <c r="L953" s="38">
        <f t="shared" si="235"/>
        <v>0.92789999999999984</v>
      </c>
      <c r="M953" s="38">
        <f t="shared" si="236"/>
        <v>1.8557999999999997</v>
      </c>
      <c r="N953" s="38">
        <f t="shared" si="237"/>
        <v>0.61859999999999993</v>
      </c>
      <c r="O953" s="38">
        <f t="shared" si="238"/>
        <v>0.61859999999999993</v>
      </c>
      <c r="P953" s="38">
        <f t="shared" si="239"/>
        <v>0.386625</v>
      </c>
      <c r="Q953" s="38">
        <f t="shared" si="240"/>
        <v>1.5465</v>
      </c>
      <c r="R953" s="38">
        <f t="shared" si="241"/>
        <v>0.27836999999999995</v>
      </c>
      <c r="S953" s="38">
        <f t="shared" si="242"/>
        <v>3.0929999999999996E-2</v>
      </c>
      <c r="T953" s="39">
        <f t="shared" si="243"/>
        <v>40.286325000000005</v>
      </c>
    </row>
    <row r="954" spans="2:20" ht="28.5" x14ac:dyDescent="0.2">
      <c r="B954" s="109">
        <v>863</v>
      </c>
      <c r="C954" s="30" t="s">
        <v>962</v>
      </c>
      <c r="D954" s="70" t="s">
        <v>67</v>
      </c>
      <c r="E954" s="69" t="s">
        <v>67</v>
      </c>
      <c r="F954" s="33">
        <v>0</v>
      </c>
      <c r="G954" s="34">
        <v>3680</v>
      </c>
      <c r="H954" s="35" t="s">
        <v>30</v>
      </c>
      <c r="I954" s="71">
        <f>I952*1/3</f>
        <v>30.929999999999996</v>
      </c>
      <c r="J954" s="72">
        <v>0</v>
      </c>
      <c r="K954" s="38">
        <f t="shared" si="234"/>
        <v>3.093</v>
      </c>
      <c r="L954" s="38">
        <f t="shared" si="235"/>
        <v>0.92789999999999984</v>
      </c>
      <c r="M954" s="38">
        <f t="shared" si="236"/>
        <v>1.8557999999999997</v>
      </c>
      <c r="N954" s="38">
        <f t="shared" si="237"/>
        <v>0.61859999999999993</v>
      </c>
      <c r="O954" s="38">
        <f t="shared" si="238"/>
        <v>0.61859999999999993</v>
      </c>
      <c r="P954" s="38">
        <f t="shared" si="239"/>
        <v>0.386625</v>
      </c>
      <c r="Q954" s="38">
        <f t="shared" si="240"/>
        <v>1.5465</v>
      </c>
      <c r="R954" s="38">
        <f t="shared" si="241"/>
        <v>0.27836999999999995</v>
      </c>
      <c r="S954" s="38">
        <f t="shared" si="242"/>
        <v>3.0929999999999996E-2</v>
      </c>
      <c r="T954" s="39">
        <f t="shared" si="243"/>
        <v>40.286325000000005</v>
      </c>
    </row>
    <row r="955" spans="2:20" ht="28.5" x14ac:dyDescent="0.2">
      <c r="B955" s="109">
        <v>864</v>
      </c>
      <c r="C955" s="30" t="s">
        <v>963</v>
      </c>
      <c r="D955" s="70" t="s">
        <v>67</v>
      </c>
      <c r="E955" s="69" t="s">
        <v>67</v>
      </c>
      <c r="F955" s="33">
        <v>0</v>
      </c>
      <c r="G955" s="34">
        <v>3681</v>
      </c>
      <c r="H955" s="35" t="s">
        <v>30</v>
      </c>
      <c r="I955" s="71">
        <f>18.56+3.72</f>
        <v>22.279999999999998</v>
      </c>
      <c r="J955" s="72">
        <v>0</v>
      </c>
      <c r="K955" s="38">
        <f t="shared" si="234"/>
        <v>2.2279999999999998</v>
      </c>
      <c r="L955" s="38">
        <f t="shared" si="235"/>
        <v>0.66839999999999988</v>
      </c>
      <c r="M955" s="38">
        <f t="shared" si="236"/>
        <v>1.3367999999999998</v>
      </c>
      <c r="N955" s="38">
        <f t="shared" si="237"/>
        <v>0.44559999999999994</v>
      </c>
      <c r="O955" s="38">
        <f t="shared" si="238"/>
        <v>0.44559999999999994</v>
      </c>
      <c r="P955" s="38">
        <f t="shared" si="239"/>
        <v>0.27849999999999997</v>
      </c>
      <c r="Q955" s="38">
        <f t="shared" si="240"/>
        <v>1.1139999999999999</v>
      </c>
      <c r="R955" s="38">
        <f t="shared" si="241"/>
        <v>0.20051999999999998</v>
      </c>
      <c r="S955" s="38">
        <f t="shared" si="242"/>
        <v>2.2279999999999998E-2</v>
      </c>
      <c r="T955" s="39">
        <f t="shared" si="243"/>
        <v>29.019699999999993</v>
      </c>
    </row>
    <row r="956" spans="2:20" ht="28.5" x14ac:dyDescent="0.2">
      <c r="B956" s="109">
        <v>865</v>
      </c>
      <c r="C956" s="30" t="s">
        <v>964</v>
      </c>
      <c r="D956" s="70" t="s">
        <v>67</v>
      </c>
      <c r="E956" s="69" t="s">
        <v>67</v>
      </c>
      <c r="F956" s="33">
        <v>0</v>
      </c>
      <c r="G956" s="34">
        <v>3682</v>
      </c>
      <c r="H956" s="35" t="s">
        <v>30</v>
      </c>
      <c r="I956" s="71">
        <f>37.11+9.28*6</f>
        <v>92.789999999999992</v>
      </c>
      <c r="J956" s="72">
        <v>0</v>
      </c>
      <c r="K956" s="38">
        <f t="shared" si="234"/>
        <v>9.2789999999999999</v>
      </c>
      <c r="L956" s="38">
        <f t="shared" si="235"/>
        <v>2.7836999999999996</v>
      </c>
      <c r="M956" s="38">
        <f t="shared" si="236"/>
        <v>5.5673999999999992</v>
      </c>
      <c r="N956" s="38">
        <f t="shared" si="237"/>
        <v>1.8557999999999999</v>
      </c>
      <c r="O956" s="38">
        <f t="shared" si="238"/>
        <v>1.8557999999999999</v>
      </c>
      <c r="P956" s="38">
        <f t="shared" si="239"/>
        <v>1.159875</v>
      </c>
      <c r="Q956" s="38">
        <f t="shared" si="240"/>
        <v>4.6395</v>
      </c>
      <c r="R956" s="38">
        <f t="shared" si="241"/>
        <v>0.83510999999999991</v>
      </c>
      <c r="S956" s="38">
        <f t="shared" si="242"/>
        <v>9.2789999999999997E-2</v>
      </c>
      <c r="T956" s="39">
        <f t="shared" si="243"/>
        <v>120.85897499999999</v>
      </c>
    </row>
    <row r="957" spans="2:20" ht="28.5" x14ac:dyDescent="0.2">
      <c r="B957" s="109">
        <v>866</v>
      </c>
      <c r="C957" s="30" t="s">
        <v>965</v>
      </c>
      <c r="D957" s="70" t="s">
        <v>67</v>
      </c>
      <c r="E957" s="69" t="s">
        <v>67</v>
      </c>
      <c r="F957" s="33">
        <v>1064</v>
      </c>
      <c r="G957" s="34">
        <v>2680</v>
      </c>
      <c r="H957" s="35" t="s">
        <v>30</v>
      </c>
      <c r="I957" s="71">
        <v>37.11</v>
      </c>
      <c r="J957" s="72">
        <v>19.170000000000002</v>
      </c>
      <c r="K957" s="38">
        <f t="shared" si="234"/>
        <v>3.7110000000000003</v>
      </c>
      <c r="L957" s="38">
        <f t="shared" si="235"/>
        <v>1.1133</v>
      </c>
      <c r="M957" s="38">
        <f t="shared" si="236"/>
        <v>2.2265999999999999</v>
      </c>
      <c r="N957" s="38">
        <f t="shared" si="237"/>
        <v>0.74219999999999997</v>
      </c>
      <c r="O957" s="38">
        <f t="shared" si="238"/>
        <v>0.74219999999999997</v>
      </c>
      <c r="P957" s="38">
        <f t="shared" si="239"/>
        <v>0.46387500000000004</v>
      </c>
      <c r="Q957" s="38">
        <f t="shared" si="240"/>
        <v>1.8555000000000001</v>
      </c>
      <c r="R957" s="38">
        <f t="shared" si="241"/>
        <v>0.33398999999999995</v>
      </c>
      <c r="S957" s="38">
        <f t="shared" si="242"/>
        <v>3.7109999999999997E-2</v>
      </c>
      <c r="T957" s="39">
        <f t="shared" si="243"/>
        <v>67.505775</v>
      </c>
    </row>
    <row r="958" spans="2:20" ht="28.5" x14ac:dyDescent="0.2">
      <c r="B958" s="109">
        <v>867</v>
      </c>
      <c r="C958" s="30" t="s">
        <v>966</v>
      </c>
      <c r="D958" s="70" t="s">
        <v>67</v>
      </c>
      <c r="E958" s="69" t="s">
        <v>67</v>
      </c>
      <c r="F958" s="33">
        <v>1065</v>
      </c>
      <c r="G958" s="34">
        <v>2681</v>
      </c>
      <c r="H958" s="44">
        <v>2680</v>
      </c>
      <c r="I958" s="71">
        <v>9.2799999999999994</v>
      </c>
      <c r="J958" s="72">
        <v>0</v>
      </c>
      <c r="K958" s="38">
        <f t="shared" si="234"/>
        <v>0.92799999999999994</v>
      </c>
      <c r="L958" s="38">
        <f t="shared" si="235"/>
        <v>0.27839999999999998</v>
      </c>
      <c r="M958" s="38">
        <f t="shared" si="236"/>
        <v>0.55679999999999996</v>
      </c>
      <c r="N958" s="38">
        <f t="shared" si="237"/>
        <v>0.18559999999999999</v>
      </c>
      <c r="O958" s="38">
        <f t="shared" si="238"/>
        <v>0.18559999999999999</v>
      </c>
      <c r="P958" s="38">
        <f t="shared" si="239"/>
        <v>0.11599999999999999</v>
      </c>
      <c r="Q958" s="38">
        <f t="shared" si="240"/>
        <v>0.46399999999999997</v>
      </c>
      <c r="R958" s="38">
        <f t="shared" si="241"/>
        <v>8.3519999999999983E-2</v>
      </c>
      <c r="S958" s="38">
        <f t="shared" si="242"/>
        <v>9.2800000000000001E-3</v>
      </c>
      <c r="T958" s="39">
        <f t="shared" si="243"/>
        <v>12.087200000000001</v>
      </c>
    </row>
    <row r="959" spans="2:20" ht="28.5" x14ac:dyDescent="0.2">
      <c r="B959" s="109">
        <v>868</v>
      </c>
      <c r="C959" s="30" t="s">
        <v>967</v>
      </c>
      <c r="D959" s="70" t="s">
        <v>67</v>
      </c>
      <c r="E959" s="69" t="s">
        <v>67</v>
      </c>
      <c r="F959" s="33">
        <v>1066</v>
      </c>
      <c r="G959" s="34">
        <v>2682</v>
      </c>
      <c r="H959" s="35">
        <v>2680</v>
      </c>
      <c r="I959" s="71">
        <v>5.56</v>
      </c>
      <c r="J959" s="72">
        <v>0</v>
      </c>
      <c r="K959" s="38">
        <f t="shared" si="234"/>
        <v>0.55599999999999994</v>
      </c>
      <c r="L959" s="38">
        <f t="shared" si="235"/>
        <v>0.16679999999999998</v>
      </c>
      <c r="M959" s="38">
        <f t="shared" si="236"/>
        <v>0.33359999999999995</v>
      </c>
      <c r="N959" s="38">
        <f t="shared" si="237"/>
        <v>0.11119999999999999</v>
      </c>
      <c r="O959" s="38">
        <f t="shared" si="238"/>
        <v>0.11119999999999999</v>
      </c>
      <c r="P959" s="38">
        <f t="shared" si="239"/>
        <v>6.9499999999999992E-2</v>
      </c>
      <c r="Q959" s="38">
        <f t="shared" si="240"/>
        <v>0.27799999999999997</v>
      </c>
      <c r="R959" s="38">
        <f t="shared" si="241"/>
        <v>5.0039999999999994E-2</v>
      </c>
      <c r="S959" s="38">
        <f t="shared" si="242"/>
        <v>5.5599999999999998E-3</v>
      </c>
      <c r="T959" s="39">
        <f t="shared" si="243"/>
        <v>7.2418999999999993</v>
      </c>
    </row>
    <row r="960" spans="2:20" ht="28.5" x14ac:dyDescent="0.2">
      <c r="B960" s="109">
        <v>869</v>
      </c>
      <c r="C960" s="30" t="s">
        <v>968</v>
      </c>
      <c r="D960" s="70" t="s">
        <v>67</v>
      </c>
      <c r="E960" s="69" t="s">
        <v>67</v>
      </c>
      <c r="F960" s="33">
        <v>1067</v>
      </c>
      <c r="G960" s="34">
        <v>2683</v>
      </c>
      <c r="H960" s="35" t="s">
        <v>30</v>
      </c>
      <c r="I960" s="71">
        <v>57.53</v>
      </c>
      <c r="J960" s="72">
        <v>19.170000000000002</v>
      </c>
      <c r="K960" s="38">
        <f t="shared" si="234"/>
        <v>5.7530000000000001</v>
      </c>
      <c r="L960" s="38">
        <f t="shared" si="235"/>
        <v>1.7259</v>
      </c>
      <c r="M960" s="38">
        <f t="shared" si="236"/>
        <v>3.4518</v>
      </c>
      <c r="N960" s="38">
        <f t="shared" si="237"/>
        <v>1.1506000000000001</v>
      </c>
      <c r="O960" s="38">
        <f t="shared" si="238"/>
        <v>1.1506000000000001</v>
      </c>
      <c r="P960" s="38">
        <f t="shared" si="239"/>
        <v>0.71912500000000001</v>
      </c>
      <c r="Q960" s="38">
        <f t="shared" si="240"/>
        <v>2.8765000000000001</v>
      </c>
      <c r="R960" s="38">
        <f t="shared" si="241"/>
        <v>0.51776999999999995</v>
      </c>
      <c r="S960" s="38">
        <f t="shared" si="242"/>
        <v>5.7530000000000005E-2</v>
      </c>
      <c r="T960" s="39">
        <f t="shared" si="243"/>
        <v>94.102824999999996</v>
      </c>
    </row>
    <row r="961" spans="2:20" ht="28.5" x14ac:dyDescent="0.2">
      <c r="B961" s="109">
        <v>870</v>
      </c>
      <c r="C961" s="30" t="s">
        <v>969</v>
      </c>
      <c r="D961" s="70" t="s">
        <v>67</v>
      </c>
      <c r="E961" s="69" t="s">
        <v>67</v>
      </c>
      <c r="F961" s="33">
        <v>1068</v>
      </c>
      <c r="G961" s="34">
        <v>2684</v>
      </c>
      <c r="H961" s="35" t="s">
        <v>30</v>
      </c>
      <c r="I961" s="71">
        <v>57.53</v>
      </c>
      <c r="J961" s="72">
        <v>19.170000000000002</v>
      </c>
      <c r="K961" s="38">
        <f t="shared" si="234"/>
        <v>5.7530000000000001</v>
      </c>
      <c r="L961" s="38">
        <f t="shared" si="235"/>
        <v>1.7259</v>
      </c>
      <c r="M961" s="38">
        <f t="shared" si="236"/>
        <v>3.4518</v>
      </c>
      <c r="N961" s="38">
        <f t="shared" si="237"/>
        <v>1.1506000000000001</v>
      </c>
      <c r="O961" s="38">
        <f t="shared" si="238"/>
        <v>1.1506000000000001</v>
      </c>
      <c r="P961" s="38">
        <f t="shared" si="239"/>
        <v>0.71912500000000001</v>
      </c>
      <c r="Q961" s="38">
        <f t="shared" si="240"/>
        <v>2.8765000000000001</v>
      </c>
      <c r="R961" s="38">
        <f t="shared" si="241"/>
        <v>0.51776999999999995</v>
      </c>
      <c r="S961" s="38">
        <f t="shared" si="242"/>
        <v>5.7530000000000005E-2</v>
      </c>
      <c r="T961" s="39">
        <f t="shared" si="243"/>
        <v>94.102824999999996</v>
      </c>
    </row>
    <row r="962" spans="2:20" ht="28.5" x14ac:dyDescent="0.2">
      <c r="B962" s="109">
        <v>871</v>
      </c>
      <c r="C962" s="30" t="s">
        <v>970</v>
      </c>
      <c r="D962" s="70" t="s">
        <v>67</v>
      </c>
      <c r="E962" s="69" t="s">
        <v>67</v>
      </c>
      <c r="F962" s="33">
        <v>1069</v>
      </c>
      <c r="G962" s="34">
        <v>2685</v>
      </c>
      <c r="H962" s="44">
        <v>2684</v>
      </c>
      <c r="I962" s="71">
        <v>12.98</v>
      </c>
      <c r="J962" s="72">
        <v>0</v>
      </c>
      <c r="K962" s="38">
        <f t="shared" si="234"/>
        <v>1.298</v>
      </c>
      <c r="L962" s="38">
        <f t="shared" si="235"/>
        <v>0.38940000000000002</v>
      </c>
      <c r="M962" s="38">
        <f t="shared" si="236"/>
        <v>0.77880000000000005</v>
      </c>
      <c r="N962" s="38">
        <f t="shared" si="237"/>
        <v>0.2596</v>
      </c>
      <c r="O962" s="38">
        <f t="shared" si="238"/>
        <v>0.2596</v>
      </c>
      <c r="P962" s="38">
        <f t="shared" si="239"/>
        <v>0.16225000000000001</v>
      </c>
      <c r="Q962" s="38">
        <f t="shared" si="240"/>
        <v>0.64900000000000002</v>
      </c>
      <c r="R962" s="38">
        <f t="shared" si="241"/>
        <v>0.11681999999999999</v>
      </c>
      <c r="S962" s="38">
        <f t="shared" si="242"/>
        <v>1.298E-2</v>
      </c>
      <c r="T962" s="39">
        <f t="shared" si="243"/>
        <v>16.906450000000003</v>
      </c>
    </row>
    <row r="963" spans="2:20" ht="28.5" x14ac:dyDescent="0.2">
      <c r="B963" s="109">
        <v>872</v>
      </c>
      <c r="C963" s="30" t="s">
        <v>971</v>
      </c>
      <c r="D963" s="70" t="s">
        <v>67</v>
      </c>
      <c r="E963" s="69" t="s">
        <v>67</v>
      </c>
      <c r="F963" s="33">
        <v>1070</v>
      </c>
      <c r="G963" s="34">
        <v>2686</v>
      </c>
      <c r="H963" s="35">
        <v>2684</v>
      </c>
      <c r="I963" s="71">
        <v>1.88</v>
      </c>
      <c r="J963" s="72">
        <v>0</v>
      </c>
      <c r="K963" s="38">
        <f t="shared" si="234"/>
        <v>0.188</v>
      </c>
      <c r="L963" s="38">
        <f t="shared" si="235"/>
        <v>5.6399999999999992E-2</v>
      </c>
      <c r="M963" s="38">
        <f t="shared" si="236"/>
        <v>0.11279999999999998</v>
      </c>
      <c r="N963" s="38">
        <f t="shared" si="237"/>
        <v>3.7600000000000001E-2</v>
      </c>
      <c r="O963" s="38">
        <f t="shared" si="238"/>
        <v>3.7600000000000001E-2</v>
      </c>
      <c r="P963" s="38">
        <f t="shared" si="239"/>
        <v>2.35E-2</v>
      </c>
      <c r="Q963" s="38">
        <f t="shared" si="240"/>
        <v>9.4E-2</v>
      </c>
      <c r="R963" s="38">
        <f t="shared" si="241"/>
        <v>1.6919999999999998E-2</v>
      </c>
      <c r="S963" s="38">
        <f t="shared" si="242"/>
        <v>1.8799999999999999E-3</v>
      </c>
      <c r="T963" s="39">
        <f t="shared" si="243"/>
        <v>2.4486999999999992</v>
      </c>
    </row>
    <row r="964" spans="2:20" ht="28.5" x14ac:dyDescent="0.2">
      <c r="B964" s="109">
        <v>873</v>
      </c>
      <c r="C964" s="30" t="s">
        <v>972</v>
      </c>
      <c r="D964" s="70" t="s">
        <v>67</v>
      </c>
      <c r="E964" s="69" t="s">
        <v>67</v>
      </c>
      <c r="F964" s="33">
        <v>1071</v>
      </c>
      <c r="G964" s="34">
        <v>2687</v>
      </c>
      <c r="H964" s="35" t="s">
        <v>30</v>
      </c>
      <c r="I964" s="71">
        <v>57.53</v>
      </c>
      <c r="J964" s="72">
        <v>19.170000000000002</v>
      </c>
      <c r="K964" s="38">
        <f t="shared" si="234"/>
        <v>5.7530000000000001</v>
      </c>
      <c r="L964" s="38">
        <f t="shared" si="235"/>
        <v>1.7259</v>
      </c>
      <c r="M964" s="38">
        <f t="shared" si="236"/>
        <v>3.4518</v>
      </c>
      <c r="N964" s="38">
        <f t="shared" si="237"/>
        <v>1.1506000000000001</v>
      </c>
      <c r="O964" s="38">
        <f t="shared" si="238"/>
        <v>1.1506000000000001</v>
      </c>
      <c r="P964" s="38">
        <f t="shared" si="239"/>
        <v>0.71912500000000001</v>
      </c>
      <c r="Q964" s="38">
        <f t="shared" si="240"/>
        <v>2.8765000000000001</v>
      </c>
      <c r="R964" s="38">
        <f t="shared" si="241"/>
        <v>0.51776999999999995</v>
      </c>
      <c r="S964" s="38">
        <f t="shared" si="242"/>
        <v>5.7530000000000005E-2</v>
      </c>
      <c r="T964" s="39">
        <f t="shared" si="243"/>
        <v>94.102824999999996</v>
      </c>
    </row>
    <row r="965" spans="2:20" ht="28.5" x14ac:dyDescent="0.2">
      <c r="B965" s="109">
        <v>874</v>
      </c>
      <c r="C965" s="30" t="s">
        <v>973</v>
      </c>
      <c r="D965" s="70" t="s">
        <v>67</v>
      </c>
      <c r="E965" s="69" t="s">
        <v>67</v>
      </c>
      <c r="F965" s="33">
        <v>1072</v>
      </c>
      <c r="G965" s="34">
        <v>2688</v>
      </c>
      <c r="H965" s="35" t="s">
        <v>30</v>
      </c>
      <c r="I965" s="71">
        <v>57.53</v>
      </c>
      <c r="J965" s="72">
        <v>19.170000000000002</v>
      </c>
      <c r="K965" s="38">
        <f t="shared" si="234"/>
        <v>5.7530000000000001</v>
      </c>
      <c r="L965" s="38">
        <f t="shared" si="235"/>
        <v>1.7259</v>
      </c>
      <c r="M965" s="38">
        <f t="shared" si="236"/>
        <v>3.4518</v>
      </c>
      <c r="N965" s="38">
        <f t="shared" si="237"/>
        <v>1.1506000000000001</v>
      </c>
      <c r="O965" s="38">
        <f t="shared" si="238"/>
        <v>1.1506000000000001</v>
      </c>
      <c r="P965" s="38">
        <f t="shared" si="239"/>
        <v>0.71912500000000001</v>
      </c>
      <c r="Q965" s="38">
        <f t="shared" si="240"/>
        <v>2.8765000000000001</v>
      </c>
      <c r="R965" s="38">
        <f t="shared" si="241"/>
        <v>0.51776999999999995</v>
      </c>
      <c r="S965" s="38">
        <f t="shared" si="242"/>
        <v>5.7530000000000005E-2</v>
      </c>
      <c r="T965" s="39">
        <f t="shared" si="243"/>
        <v>94.102824999999996</v>
      </c>
    </row>
    <row r="966" spans="2:20" ht="28.5" x14ac:dyDescent="0.2">
      <c r="B966" s="109">
        <v>875</v>
      </c>
      <c r="C966" s="30" t="s">
        <v>974</v>
      </c>
      <c r="D966" s="70" t="s">
        <v>67</v>
      </c>
      <c r="E966" s="69" t="s">
        <v>67</v>
      </c>
      <c r="F966" s="33">
        <v>1073</v>
      </c>
      <c r="G966" s="34">
        <v>2689</v>
      </c>
      <c r="H966" s="35" t="s">
        <v>30</v>
      </c>
      <c r="I966" s="71">
        <v>57.53</v>
      </c>
      <c r="J966" s="72">
        <v>19.170000000000002</v>
      </c>
      <c r="K966" s="38">
        <f t="shared" si="234"/>
        <v>5.7530000000000001</v>
      </c>
      <c r="L966" s="38">
        <f t="shared" si="235"/>
        <v>1.7259</v>
      </c>
      <c r="M966" s="38">
        <f t="shared" si="236"/>
        <v>3.4518</v>
      </c>
      <c r="N966" s="38">
        <f t="shared" si="237"/>
        <v>1.1506000000000001</v>
      </c>
      <c r="O966" s="38">
        <f t="shared" si="238"/>
        <v>1.1506000000000001</v>
      </c>
      <c r="P966" s="38">
        <f t="shared" si="239"/>
        <v>0.71912500000000001</v>
      </c>
      <c r="Q966" s="38">
        <f t="shared" si="240"/>
        <v>2.8765000000000001</v>
      </c>
      <c r="R966" s="38">
        <f t="shared" si="241"/>
        <v>0.51776999999999995</v>
      </c>
      <c r="S966" s="38">
        <f t="shared" si="242"/>
        <v>5.7530000000000005E-2</v>
      </c>
      <c r="T966" s="39">
        <f t="shared" si="243"/>
        <v>94.102824999999996</v>
      </c>
    </row>
    <row r="967" spans="2:20" ht="31.5" x14ac:dyDescent="0.2">
      <c r="B967" s="109">
        <v>876</v>
      </c>
      <c r="C967" s="45" t="s">
        <v>975</v>
      </c>
      <c r="D967" s="70" t="s">
        <v>67</v>
      </c>
      <c r="E967" s="69" t="s">
        <v>67</v>
      </c>
      <c r="F967" s="112">
        <v>1787</v>
      </c>
      <c r="G967" s="112">
        <v>2690</v>
      </c>
      <c r="H967" s="44" t="s">
        <v>824</v>
      </c>
      <c r="I967" s="71">
        <v>18.559999999999999</v>
      </c>
      <c r="J967" s="72">
        <v>0</v>
      </c>
      <c r="K967" s="38">
        <f t="shared" si="234"/>
        <v>1.8559999999999999</v>
      </c>
      <c r="L967" s="38">
        <f t="shared" si="235"/>
        <v>0.55679999999999996</v>
      </c>
      <c r="M967" s="38">
        <f t="shared" si="236"/>
        <v>1.1135999999999999</v>
      </c>
      <c r="N967" s="38">
        <f t="shared" si="237"/>
        <v>0.37119999999999997</v>
      </c>
      <c r="O967" s="38">
        <f t="shared" si="238"/>
        <v>0.37119999999999997</v>
      </c>
      <c r="P967" s="38">
        <f t="shared" si="239"/>
        <v>0.23199999999999998</v>
      </c>
      <c r="Q967" s="38">
        <f t="shared" si="240"/>
        <v>0.92799999999999994</v>
      </c>
      <c r="R967" s="38">
        <f t="shared" si="241"/>
        <v>0.16703999999999997</v>
      </c>
      <c r="S967" s="38">
        <f t="shared" si="242"/>
        <v>1.856E-2</v>
      </c>
      <c r="T967" s="39">
        <f t="shared" si="243"/>
        <v>24.174400000000002</v>
      </c>
    </row>
    <row r="968" spans="2:20" ht="31.5" x14ac:dyDescent="0.2">
      <c r="B968" s="109">
        <v>877</v>
      </c>
      <c r="C968" s="45" t="s">
        <v>976</v>
      </c>
      <c r="D968" s="70" t="s">
        <v>67</v>
      </c>
      <c r="E968" s="69" t="s">
        <v>67</v>
      </c>
      <c r="F968" s="112">
        <v>1074</v>
      </c>
      <c r="G968" s="112">
        <v>2691</v>
      </c>
      <c r="H968" s="35" t="s">
        <v>30</v>
      </c>
      <c r="I968" s="71">
        <v>18.559999999999999</v>
      </c>
      <c r="J968" s="72">
        <v>0</v>
      </c>
      <c r="K968" s="38">
        <f t="shared" si="234"/>
        <v>1.8559999999999999</v>
      </c>
      <c r="L968" s="38">
        <f t="shared" si="235"/>
        <v>0.55679999999999996</v>
      </c>
      <c r="M968" s="38">
        <f t="shared" si="236"/>
        <v>1.1135999999999999</v>
      </c>
      <c r="N968" s="38">
        <f t="shared" si="237"/>
        <v>0.37119999999999997</v>
      </c>
      <c r="O968" s="38">
        <f t="shared" si="238"/>
        <v>0.37119999999999997</v>
      </c>
      <c r="P968" s="38">
        <f t="shared" si="239"/>
        <v>0.23199999999999998</v>
      </c>
      <c r="Q968" s="38">
        <f t="shared" si="240"/>
        <v>0.92799999999999994</v>
      </c>
      <c r="R968" s="38">
        <f t="shared" si="241"/>
        <v>0.16703999999999997</v>
      </c>
      <c r="S968" s="38">
        <f t="shared" si="242"/>
        <v>1.856E-2</v>
      </c>
      <c r="T968" s="39">
        <f t="shared" si="243"/>
        <v>24.174400000000002</v>
      </c>
    </row>
    <row r="969" spans="2:20" ht="28.5" x14ac:dyDescent="0.2">
      <c r="B969" s="109">
        <v>878</v>
      </c>
      <c r="C969" s="30" t="s">
        <v>977</v>
      </c>
      <c r="D969" s="70" t="s">
        <v>67</v>
      </c>
      <c r="E969" s="69" t="s">
        <v>67</v>
      </c>
      <c r="F969" s="33">
        <v>1075</v>
      </c>
      <c r="G969" s="34">
        <v>2692</v>
      </c>
      <c r="H969" s="35" t="s">
        <v>30</v>
      </c>
      <c r="I969" s="71">
        <v>3.72</v>
      </c>
      <c r="J969" s="72">
        <v>0</v>
      </c>
      <c r="K969" s="38">
        <f t="shared" si="234"/>
        <v>0.37200000000000005</v>
      </c>
      <c r="L969" s="38">
        <f t="shared" si="235"/>
        <v>0.1116</v>
      </c>
      <c r="M969" s="38">
        <f t="shared" si="236"/>
        <v>0.22320000000000001</v>
      </c>
      <c r="N969" s="38">
        <f t="shared" si="237"/>
        <v>7.4400000000000008E-2</v>
      </c>
      <c r="O969" s="38">
        <f t="shared" si="238"/>
        <v>7.4400000000000008E-2</v>
      </c>
      <c r="P969" s="38">
        <f t="shared" si="239"/>
        <v>4.6500000000000007E-2</v>
      </c>
      <c r="Q969" s="38">
        <f t="shared" si="240"/>
        <v>0.18600000000000003</v>
      </c>
      <c r="R969" s="38">
        <f t="shared" si="241"/>
        <v>3.3479999999999996E-2</v>
      </c>
      <c r="S969" s="38">
        <f t="shared" si="242"/>
        <v>3.7200000000000002E-3</v>
      </c>
      <c r="T969" s="39">
        <f t="shared" si="243"/>
        <v>4.8453000000000008</v>
      </c>
    </row>
    <row r="970" spans="2:20" ht="28.5" x14ac:dyDescent="0.2">
      <c r="B970" s="109">
        <v>879</v>
      </c>
      <c r="C970" s="30" t="s">
        <v>978</v>
      </c>
      <c r="D970" s="70" t="s">
        <v>67</v>
      </c>
      <c r="E970" s="69" t="s">
        <v>67</v>
      </c>
      <c r="F970" s="33">
        <v>1603</v>
      </c>
      <c r="G970" s="34">
        <v>2693</v>
      </c>
      <c r="H970" s="35" t="s">
        <v>30</v>
      </c>
      <c r="I970" s="71">
        <v>87.21</v>
      </c>
      <c r="J970" s="72">
        <v>19.170000000000002</v>
      </c>
      <c r="K970" s="38">
        <f t="shared" si="234"/>
        <v>8.7210000000000001</v>
      </c>
      <c r="L970" s="38">
        <f t="shared" si="235"/>
        <v>2.6162999999999998</v>
      </c>
      <c r="M970" s="38">
        <f t="shared" si="236"/>
        <v>5.2325999999999997</v>
      </c>
      <c r="N970" s="38">
        <f t="shared" si="237"/>
        <v>1.7442</v>
      </c>
      <c r="O970" s="38">
        <f t="shared" si="238"/>
        <v>1.7442</v>
      </c>
      <c r="P970" s="38">
        <f t="shared" si="239"/>
        <v>1.090125</v>
      </c>
      <c r="Q970" s="38">
        <f t="shared" si="240"/>
        <v>4.3605</v>
      </c>
      <c r="R970" s="38">
        <f t="shared" si="241"/>
        <v>0.78488999999999987</v>
      </c>
      <c r="S970" s="38">
        <f t="shared" si="242"/>
        <v>8.7209999999999996E-2</v>
      </c>
      <c r="T970" s="39">
        <f t="shared" si="243"/>
        <v>132.76102499999999</v>
      </c>
    </row>
    <row r="971" spans="2:20" ht="28.5" x14ac:dyDescent="0.2">
      <c r="B971" s="109">
        <v>880</v>
      </c>
      <c r="C971" s="30" t="s">
        <v>979</v>
      </c>
      <c r="D971" s="70" t="s">
        <v>67</v>
      </c>
      <c r="E971" s="69" t="s">
        <v>67</v>
      </c>
      <c r="F971" s="33">
        <v>1604</v>
      </c>
      <c r="G971" s="34">
        <v>2694</v>
      </c>
      <c r="H971" s="35" t="s">
        <v>30</v>
      </c>
      <c r="I971" s="71">
        <v>167.85</v>
      </c>
      <c r="J971" s="72">
        <v>0</v>
      </c>
      <c r="K971" s="38">
        <f t="shared" si="234"/>
        <v>16.785</v>
      </c>
      <c r="L971" s="38">
        <f t="shared" si="235"/>
        <v>5.0354999999999999</v>
      </c>
      <c r="M971" s="38">
        <f t="shared" si="236"/>
        <v>10.071</v>
      </c>
      <c r="N971" s="38">
        <f t="shared" si="237"/>
        <v>3.3569999999999998</v>
      </c>
      <c r="O971" s="38">
        <f t="shared" si="238"/>
        <v>3.3569999999999998</v>
      </c>
      <c r="P971" s="38">
        <f t="shared" si="239"/>
        <v>2.098125</v>
      </c>
      <c r="Q971" s="38">
        <f t="shared" si="240"/>
        <v>8.3925000000000001</v>
      </c>
      <c r="R971" s="38">
        <f t="shared" si="241"/>
        <v>1.5106499999999998</v>
      </c>
      <c r="S971" s="38">
        <f t="shared" si="242"/>
        <v>0.16785</v>
      </c>
      <c r="T971" s="39">
        <f t="shared" si="243"/>
        <v>218.62462500000001</v>
      </c>
    </row>
    <row r="972" spans="2:20" ht="38.25" x14ac:dyDescent="0.2">
      <c r="B972" s="109">
        <v>881</v>
      </c>
      <c r="C972" s="30" t="s">
        <v>980</v>
      </c>
      <c r="D972" s="70" t="s">
        <v>67</v>
      </c>
      <c r="E972" s="69" t="s">
        <v>67</v>
      </c>
      <c r="F972" s="33">
        <v>1605</v>
      </c>
      <c r="G972" s="34">
        <v>2695</v>
      </c>
      <c r="H972" s="35" t="s">
        <v>30</v>
      </c>
      <c r="I972" s="71">
        <v>110.3</v>
      </c>
      <c r="J972" s="72">
        <v>0</v>
      </c>
      <c r="K972" s="38">
        <f t="shared" si="234"/>
        <v>11.030000000000001</v>
      </c>
      <c r="L972" s="38">
        <f t="shared" si="235"/>
        <v>3.3089999999999997</v>
      </c>
      <c r="M972" s="38">
        <f t="shared" si="236"/>
        <v>6.6179999999999994</v>
      </c>
      <c r="N972" s="38">
        <f t="shared" si="237"/>
        <v>2.206</v>
      </c>
      <c r="O972" s="38">
        <f t="shared" si="238"/>
        <v>2.206</v>
      </c>
      <c r="P972" s="38">
        <f t="shared" si="239"/>
        <v>1.3787500000000001</v>
      </c>
      <c r="Q972" s="38">
        <f t="shared" si="240"/>
        <v>5.5150000000000006</v>
      </c>
      <c r="R972" s="38">
        <f t="shared" si="241"/>
        <v>0.99269999999999992</v>
      </c>
      <c r="S972" s="38">
        <f t="shared" si="242"/>
        <v>0.1103</v>
      </c>
      <c r="T972" s="39">
        <f t="shared" si="243"/>
        <v>143.66575</v>
      </c>
    </row>
    <row r="973" spans="2:20" ht="28.5" x14ac:dyDescent="0.2">
      <c r="B973" s="109">
        <v>882</v>
      </c>
      <c r="C973" s="30" t="s">
        <v>981</v>
      </c>
      <c r="D973" s="70" t="s">
        <v>67</v>
      </c>
      <c r="E973" s="69" t="s">
        <v>67</v>
      </c>
      <c r="F973" s="33">
        <v>1077</v>
      </c>
      <c r="G973" s="34">
        <v>2696</v>
      </c>
      <c r="H973" s="44" t="s">
        <v>982</v>
      </c>
      <c r="I973" s="71">
        <v>1.85</v>
      </c>
      <c r="J973" s="72">
        <v>0</v>
      </c>
      <c r="K973" s="38">
        <f t="shared" si="234"/>
        <v>0.18500000000000003</v>
      </c>
      <c r="L973" s="38">
        <f t="shared" si="235"/>
        <v>5.5500000000000001E-2</v>
      </c>
      <c r="M973" s="38">
        <f t="shared" si="236"/>
        <v>0.111</v>
      </c>
      <c r="N973" s="38">
        <f t="shared" si="237"/>
        <v>3.7000000000000005E-2</v>
      </c>
      <c r="O973" s="38">
        <f t="shared" si="238"/>
        <v>3.7000000000000005E-2</v>
      </c>
      <c r="P973" s="38">
        <f t="shared" si="239"/>
        <v>2.3125000000000003E-2</v>
      </c>
      <c r="Q973" s="38">
        <f t="shared" si="240"/>
        <v>9.2500000000000013E-2</v>
      </c>
      <c r="R973" s="38">
        <f t="shared" si="241"/>
        <v>1.6649999999999998E-2</v>
      </c>
      <c r="S973" s="38">
        <f t="shared" si="242"/>
        <v>1.8500000000000001E-3</v>
      </c>
      <c r="T973" s="39">
        <f t="shared" si="243"/>
        <v>2.4096249999999997</v>
      </c>
    </row>
    <row r="974" spans="2:20" ht="25.5" x14ac:dyDescent="0.2">
      <c r="B974" s="109">
        <v>883</v>
      </c>
      <c r="C974" s="30" t="s">
        <v>983</v>
      </c>
      <c r="D974" s="70">
        <v>625.89</v>
      </c>
      <c r="E974" s="69">
        <v>653.79999999999995</v>
      </c>
      <c r="F974" s="33">
        <v>1096</v>
      </c>
      <c r="G974" s="34">
        <v>2697</v>
      </c>
      <c r="H974" s="44" t="s">
        <v>824</v>
      </c>
      <c r="I974" s="71">
        <f t="shared" ref="I974:I992" si="244">I817</f>
        <v>61.56</v>
      </c>
      <c r="J974" s="72">
        <v>0</v>
      </c>
      <c r="K974" s="38">
        <f t="shared" si="234"/>
        <v>6.1560000000000006</v>
      </c>
      <c r="L974" s="38">
        <f t="shared" si="235"/>
        <v>1.8468</v>
      </c>
      <c r="M974" s="38">
        <f t="shared" si="236"/>
        <v>3.6936</v>
      </c>
      <c r="N974" s="38">
        <f t="shared" si="237"/>
        <v>1.2312000000000001</v>
      </c>
      <c r="O974" s="38">
        <f t="shared" si="238"/>
        <v>1.2312000000000001</v>
      </c>
      <c r="P974" s="38">
        <f t="shared" si="239"/>
        <v>0.76950000000000007</v>
      </c>
      <c r="Q974" s="38">
        <f t="shared" si="240"/>
        <v>3.0780000000000003</v>
      </c>
      <c r="R974" s="38">
        <f t="shared" si="241"/>
        <v>0.55403999999999998</v>
      </c>
      <c r="S974" s="38">
        <f t="shared" si="242"/>
        <v>6.1560000000000004E-2</v>
      </c>
      <c r="T974" s="39">
        <f t="shared" si="243"/>
        <v>80.181900000000013</v>
      </c>
    </row>
    <row r="975" spans="2:20" ht="25.5" x14ac:dyDescent="0.2">
      <c r="B975" s="109">
        <v>884</v>
      </c>
      <c r="C975" s="30" t="s">
        <v>984</v>
      </c>
      <c r="D975" s="70">
        <v>1251.79</v>
      </c>
      <c r="E975" s="69">
        <v>1307.6199999999999</v>
      </c>
      <c r="F975" s="33">
        <v>1097</v>
      </c>
      <c r="G975" s="34">
        <v>2698</v>
      </c>
      <c r="H975" s="44" t="s">
        <v>824</v>
      </c>
      <c r="I975" s="71">
        <f t="shared" si="244"/>
        <v>93.32</v>
      </c>
      <c r="J975" s="72">
        <v>0</v>
      </c>
      <c r="K975" s="38">
        <f t="shared" si="234"/>
        <v>9.331999999999999</v>
      </c>
      <c r="L975" s="38">
        <f t="shared" si="235"/>
        <v>2.7995999999999999</v>
      </c>
      <c r="M975" s="38">
        <f t="shared" si="236"/>
        <v>5.5991999999999997</v>
      </c>
      <c r="N975" s="38">
        <f t="shared" si="237"/>
        <v>1.8663999999999998</v>
      </c>
      <c r="O975" s="38">
        <f t="shared" si="238"/>
        <v>1.8663999999999998</v>
      </c>
      <c r="P975" s="38">
        <f t="shared" si="239"/>
        <v>1.1664999999999999</v>
      </c>
      <c r="Q975" s="38">
        <f t="shared" si="240"/>
        <v>4.6659999999999995</v>
      </c>
      <c r="R975" s="38">
        <f t="shared" si="241"/>
        <v>0.83987999999999985</v>
      </c>
      <c r="S975" s="38">
        <f t="shared" si="242"/>
        <v>9.332E-2</v>
      </c>
      <c r="T975" s="39">
        <f t="shared" si="243"/>
        <v>121.54929999999997</v>
      </c>
    </row>
    <row r="976" spans="2:20" ht="25.5" x14ac:dyDescent="0.2">
      <c r="B976" s="109">
        <v>885</v>
      </c>
      <c r="C976" s="30" t="s">
        <v>985</v>
      </c>
      <c r="D976" s="70">
        <v>2503.58</v>
      </c>
      <c r="E976" s="69">
        <v>2615.2399999999998</v>
      </c>
      <c r="F976" s="33">
        <v>1098</v>
      </c>
      <c r="G976" s="34">
        <v>2699</v>
      </c>
      <c r="H976" s="44" t="s">
        <v>824</v>
      </c>
      <c r="I976" s="71">
        <f t="shared" si="244"/>
        <v>119.13</v>
      </c>
      <c r="J976" s="72">
        <v>0</v>
      </c>
      <c r="K976" s="38">
        <f t="shared" si="234"/>
        <v>11.913</v>
      </c>
      <c r="L976" s="38">
        <f t="shared" si="235"/>
        <v>3.5738999999999996</v>
      </c>
      <c r="M976" s="38">
        <f t="shared" si="236"/>
        <v>7.1477999999999993</v>
      </c>
      <c r="N976" s="38">
        <f t="shared" si="237"/>
        <v>2.3826000000000001</v>
      </c>
      <c r="O976" s="38">
        <f t="shared" si="238"/>
        <v>2.3826000000000001</v>
      </c>
      <c r="P976" s="38">
        <f t="shared" si="239"/>
        <v>1.489125</v>
      </c>
      <c r="Q976" s="38">
        <f t="shared" si="240"/>
        <v>5.9565000000000001</v>
      </c>
      <c r="R976" s="38">
        <f t="shared" si="241"/>
        <v>1.0721699999999998</v>
      </c>
      <c r="S976" s="38">
        <f t="shared" si="242"/>
        <v>0.11913</v>
      </c>
      <c r="T976" s="39">
        <f t="shared" si="243"/>
        <v>155.16682500000002</v>
      </c>
    </row>
    <row r="977" spans="2:20" ht="25.5" x14ac:dyDescent="0.2">
      <c r="B977" s="109">
        <v>886</v>
      </c>
      <c r="C977" s="30" t="s">
        <v>986</v>
      </c>
      <c r="D977" s="70">
        <v>5007.1499999999996</v>
      </c>
      <c r="E977" s="69">
        <v>5230.47</v>
      </c>
      <c r="F977" s="33">
        <v>1099</v>
      </c>
      <c r="G977" s="34">
        <v>2700</v>
      </c>
      <c r="H977" s="44" t="s">
        <v>824</v>
      </c>
      <c r="I977" s="71">
        <f t="shared" si="244"/>
        <v>172.76</v>
      </c>
      <c r="J977" s="72">
        <v>0</v>
      </c>
      <c r="K977" s="38">
        <f t="shared" si="234"/>
        <v>17.276</v>
      </c>
      <c r="L977" s="38">
        <f t="shared" si="235"/>
        <v>5.1827999999999994</v>
      </c>
      <c r="M977" s="38">
        <f t="shared" si="236"/>
        <v>10.365599999999999</v>
      </c>
      <c r="N977" s="38">
        <f t="shared" si="237"/>
        <v>3.4552</v>
      </c>
      <c r="O977" s="38">
        <f t="shared" si="238"/>
        <v>3.4552</v>
      </c>
      <c r="P977" s="38">
        <f t="shared" si="239"/>
        <v>2.1595</v>
      </c>
      <c r="Q977" s="38">
        <f t="shared" si="240"/>
        <v>8.6379999999999999</v>
      </c>
      <c r="R977" s="38">
        <f t="shared" si="241"/>
        <v>1.5548399999999998</v>
      </c>
      <c r="S977" s="38">
        <f t="shared" si="242"/>
        <v>0.17276</v>
      </c>
      <c r="T977" s="39">
        <f t="shared" si="243"/>
        <v>225.01990000000001</v>
      </c>
    </row>
    <row r="978" spans="2:20" ht="25.5" x14ac:dyDescent="0.2">
      <c r="B978" s="109">
        <v>887</v>
      </c>
      <c r="C978" s="30" t="s">
        <v>987</v>
      </c>
      <c r="D978" s="70">
        <v>10014.299999999999</v>
      </c>
      <c r="E978" s="69">
        <v>10460.94</v>
      </c>
      <c r="F978" s="33">
        <v>1100</v>
      </c>
      <c r="G978" s="34">
        <v>2701</v>
      </c>
      <c r="H978" s="44" t="s">
        <v>824</v>
      </c>
      <c r="I978" s="71">
        <f t="shared" si="244"/>
        <v>339.54</v>
      </c>
      <c r="J978" s="72">
        <v>0</v>
      </c>
      <c r="K978" s="38">
        <f t="shared" si="234"/>
        <v>33.954000000000001</v>
      </c>
      <c r="L978" s="38">
        <f t="shared" si="235"/>
        <v>10.186199999999999</v>
      </c>
      <c r="M978" s="38">
        <f t="shared" si="236"/>
        <v>20.372399999999999</v>
      </c>
      <c r="N978" s="38">
        <f t="shared" si="237"/>
        <v>6.7908000000000008</v>
      </c>
      <c r="O978" s="38">
        <f t="shared" si="238"/>
        <v>6.7908000000000008</v>
      </c>
      <c r="P978" s="38">
        <f t="shared" si="239"/>
        <v>4.2442500000000001</v>
      </c>
      <c r="Q978" s="38">
        <f t="shared" si="240"/>
        <v>16.977</v>
      </c>
      <c r="R978" s="38">
        <f t="shared" si="241"/>
        <v>3.05586</v>
      </c>
      <c r="S978" s="38">
        <f t="shared" si="242"/>
        <v>0.33954000000000001</v>
      </c>
      <c r="T978" s="39">
        <f t="shared" si="243"/>
        <v>442.25084999999996</v>
      </c>
    </row>
    <row r="979" spans="2:20" ht="25.5" x14ac:dyDescent="0.2">
      <c r="B979" s="109">
        <v>888</v>
      </c>
      <c r="C979" s="30" t="s">
        <v>988</v>
      </c>
      <c r="D979" s="70">
        <v>15021.47</v>
      </c>
      <c r="E979" s="69">
        <v>15691.43</v>
      </c>
      <c r="F979" s="33">
        <v>1101</v>
      </c>
      <c r="G979" s="34">
        <v>2702</v>
      </c>
      <c r="H979" s="44" t="s">
        <v>824</v>
      </c>
      <c r="I979" s="71">
        <f t="shared" si="244"/>
        <v>363.35</v>
      </c>
      <c r="J979" s="72">
        <v>0</v>
      </c>
      <c r="K979" s="38">
        <f t="shared" si="234"/>
        <v>36.335000000000001</v>
      </c>
      <c r="L979" s="38">
        <f t="shared" si="235"/>
        <v>10.900500000000001</v>
      </c>
      <c r="M979" s="38">
        <f t="shared" si="236"/>
        <v>21.801000000000002</v>
      </c>
      <c r="N979" s="38">
        <f t="shared" si="237"/>
        <v>7.2670000000000003</v>
      </c>
      <c r="O979" s="38">
        <f t="shared" si="238"/>
        <v>7.2670000000000003</v>
      </c>
      <c r="P979" s="38">
        <f t="shared" si="239"/>
        <v>4.5418750000000001</v>
      </c>
      <c r="Q979" s="38">
        <f t="shared" si="240"/>
        <v>18.1675</v>
      </c>
      <c r="R979" s="38">
        <f t="shared" si="241"/>
        <v>3.2701500000000001</v>
      </c>
      <c r="S979" s="38">
        <f t="shared" si="242"/>
        <v>0.36335000000000001</v>
      </c>
      <c r="T979" s="39">
        <f t="shared" si="243"/>
        <v>473.26337500000005</v>
      </c>
    </row>
    <row r="980" spans="2:20" ht="25.5" x14ac:dyDescent="0.2">
      <c r="B980" s="109">
        <v>889</v>
      </c>
      <c r="C980" s="30" t="s">
        <v>989</v>
      </c>
      <c r="D980" s="70">
        <v>25035.77</v>
      </c>
      <c r="E980" s="69">
        <v>26152.37</v>
      </c>
      <c r="F980" s="33">
        <v>1102</v>
      </c>
      <c r="G980" s="34">
        <v>2703</v>
      </c>
      <c r="H980" s="44" t="s">
        <v>824</v>
      </c>
      <c r="I980" s="71">
        <f t="shared" si="244"/>
        <v>462.64</v>
      </c>
      <c r="J980" s="72">
        <v>0</v>
      </c>
      <c r="K980" s="38">
        <f t="shared" si="234"/>
        <v>46.264000000000003</v>
      </c>
      <c r="L980" s="38">
        <f t="shared" si="235"/>
        <v>13.879199999999999</v>
      </c>
      <c r="M980" s="38">
        <f t="shared" si="236"/>
        <v>27.758399999999998</v>
      </c>
      <c r="N980" s="38">
        <f t="shared" si="237"/>
        <v>9.2528000000000006</v>
      </c>
      <c r="O980" s="38">
        <f t="shared" si="238"/>
        <v>9.2528000000000006</v>
      </c>
      <c r="P980" s="38">
        <f t="shared" si="239"/>
        <v>5.7830000000000004</v>
      </c>
      <c r="Q980" s="38">
        <f t="shared" si="240"/>
        <v>23.132000000000001</v>
      </c>
      <c r="R980" s="38">
        <f t="shared" si="241"/>
        <v>4.1637599999999999</v>
      </c>
      <c r="S980" s="38">
        <f t="shared" si="242"/>
        <v>0.46264</v>
      </c>
      <c r="T980" s="39">
        <f t="shared" si="243"/>
        <v>602.58859999999993</v>
      </c>
    </row>
    <row r="981" spans="2:20" ht="25.5" x14ac:dyDescent="0.2">
      <c r="B981" s="109">
        <v>890</v>
      </c>
      <c r="C981" s="30" t="s">
        <v>990</v>
      </c>
      <c r="D981" s="70">
        <v>37553.65</v>
      </c>
      <c r="E981" s="69">
        <v>39228.54</v>
      </c>
      <c r="F981" s="33">
        <v>1103</v>
      </c>
      <c r="G981" s="34">
        <v>2704</v>
      </c>
      <c r="H981" s="44" t="s">
        <v>824</v>
      </c>
      <c r="I981" s="71">
        <f t="shared" si="244"/>
        <v>585.76</v>
      </c>
      <c r="J981" s="72">
        <v>0</v>
      </c>
      <c r="K981" s="38">
        <f t="shared" si="234"/>
        <v>58.576000000000001</v>
      </c>
      <c r="L981" s="38">
        <f t="shared" si="235"/>
        <v>17.572799999999997</v>
      </c>
      <c r="M981" s="38">
        <f t="shared" si="236"/>
        <v>35.145599999999995</v>
      </c>
      <c r="N981" s="38">
        <f t="shared" si="237"/>
        <v>11.715199999999999</v>
      </c>
      <c r="O981" s="38">
        <f t="shared" si="238"/>
        <v>11.715199999999999</v>
      </c>
      <c r="P981" s="38">
        <f t="shared" si="239"/>
        <v>7.3220000000000001</v>
      </c>
      <c r="Q981" s="38">
        <f t="shared" si="240"/>
        <v>29.288</v>
      </c>
      <c r="R981" s="38">
        <f t="shared" si="241"/>
        <v>5.2718399999999992</v>
      </c>
      <c r="S981" s="38">
        <f t="shared" si="242"/>
        <v>0.58576000000000006</v>
      </c>
      <c r="T981" s="39">
        <f t="shared" si="243"/>
        <v>762.95240000000001</v>
      </c>
    </row>
    <row r="982" spans="2:20" ht="25.5" x14ac:dyDescent="0.2">
      <c r="B982" s="109">
        <v>891</v>
      </c>
      <c r="C982" s="30" t="s">
        <v>991</v>
      </c>
      <c r="D982" s="70">
        <v>50071.55</v>
      </c>
      <c r="E982" s="69">
        <v>52304.74</v>
      </c>
      <c r="F982" s="33">
        <v>1104</v>
      </c>
      <c r="G982" s="34">
        <v>2705</v>
      </c>
      <c r="H982" s="44" t="s">
        <v>824</v>
      </c>
      <c r="I982" s="71">
        <f t="shared" si="244"/>
        <v>776.37</v>
      </c>
      <c r="J982" s="72">
        <v>0</v>
      </c>
      <c r="K982" s="38">
        <f t="shared" si="234"/>
        <v>77.637</v>
      </c>
      <c r="L982" s="38">
        <f t="shared" si="235"/>
        <v>23.2911</v>
      </c>
      <c r="M982" s="38">
        <f t="shared" si="236"/>
        <v>46.5822</v>
      </c>
      <c r="N982" s="38">
        <f t="shared" si="237"/>
        <v>15.5274</v>
      </c>
      <c r="O982" s="38">
        <f t="shared" si="238"/>
        <v>15.5274</v>
      </c>
      <c r="P982" s="38">
        <f t="shared" si="239"/>
        <v>9.7046250000000001</v>
      </c>
      <c r="Q982" s="38">
        <f t="shared" si="240"/>
        <v>38.8185</v>
      </c>
      <c r="R982" s="38">
        <f t="shared" si="241"/>
        <v>6.9873299999999992</v>
      </c>
      <c r="S982" s="38">
        <f t="shared" si="242"/>
        <v>0.77637</v>
      </c>
      <c r="T982" s="39">
        <f t="shared" si="243"/>
        <v>1011.2219249999999</v>
      </c>
    </row>
    <row r="983" spans="2:20" ht="25.5" x14ac:dyDescent="0.2">
      <c r="B983" s="109">
        <v>892</v>
      </c>
      <c r="C983" s="30" t="s">
        <v>992</v>
      </c>
      <c r="D983" s="70">
        <v>62589.43</v>
      </c>
      <c r="E983" s="69">
        <v>65380.92</v>
      </c>
      <c r="F983" s="33">
        <v>1105</v>
      </c>
      <c r="G983" s="34">
        <v>2706</v>
      </c>
      <c r="H983" s="44" t="s">
        <v>824</v>
      </c>
      <c r="I983" s="71">
        <f t="shared" si="244"/>
        <v>923.29</v>
      </c>
      <c r="J983" s="72">
        <v>0</v>
      </c>
      <c r="K983" s="38">
        <f t="shared" si="234"/>
        <v>92.329000000000008</v>
      </c>
      <c r="L983" s="38">
        <f t="shared" si="235"/>
        <v>27.698699999999999</v>
      </c>
      <c r="M983" s="38">
        <f t="shared" si="236"/>
        <v>55.397399999999998</v>
      </c>
      <c r="N983" s="38">
        <f t="shared" si="237"/>
        <v>18.465799999999998</v>
      </c>
      <c r="O983" s="38">
        <f t="shared" si="238"/>
        <v>18.465799999999998</v>
      </c>
      <c r="P983" s="38">
        <f t="shared" si="239"/>
        <v>11.541125000000001</v>
      </c>
      <c r="Q983" s="38">
        <f t="shared" si="240"/>
        <v>46.164500000000004</v>
      </c>
      <c r="R983" s="38">
        <f t="shared" si="241"/>
        <v>8.3096099999999993</v>
      </c>
      <c r="S983" s="38">
        <f t="shared" si="242"/>
        <v>0.92328999999999994</v>
      </c>
      <c r="T983" s="39">
        <f t="shared" si="243"/>
        <v>1202.5852249999998</v>
      </c>
    </row>
    <row r="984" spans="2:20" ht="25.5" x14ac:dyDescent="0.2">
      <c r="B984" s="109">
        <v>893</v>
      </c>
      <c r="C984" s="30" t="s">
        <v>993</v>
      </c>
      <c r="D984" s="70">
        <v>100143.09</v>
      </c>
      <c r="E984" s="69">
        <v>104609.47</v>
      </c>
      <c r="F984" s="33">
        <v>1106</v>
      </c>
      <c r="G984" s="34">
        <v>2707</v>
      </c>
      <c r="H984" s="44" t="s">
        <v>824</v>
      </c>
      <c r="I984" s="71">
        <f t="shared" si="244"/>
        <v>1294.5999999999999</v>
      </c>
      <c r="J984" s="72">
        <v>0</v>
      </c>
      <c r="K984" s="38">
        <f t="shared" si="234"/>
        <v>129.46</v>
      </c>
      <c r="L984" s="38">
        <f t="shared" si="235"/>
        <v>38.837999999999994</v>
      </c>
      <c r="M984" s="38">
        <f t="shared" si="236"/>
        <v>77.675999999999988</v>
      </c>
      <c r="N984" s="38">
        <f t="shared" si="237"/>
        <v>25.891999999999999</v>
      </c>
      <c r="O984" s="38">
        <f t="shared" si="238"/>
        <v>25.891999999999999</v>
      </c>
      <c r="P984" s="38">
        <f t="shared" si="239"/>
        <v>16.182500000000001</v>
      </c>
      <c r="Q984" s="38">
        <f t="shared" si="240"/>
        <v>64.73</v>
      </c>
      <c r="R984" s="38">
        <f t="shared" si="241"/>
        <v>11.651399999999999</v>
      </c>
      <c r="S984" s="38">
        <f t="shared" si="242"/>
        <v>1.2946</v>
      </c>
      <c r="T984" s="39">
        <f t="shared" si="243"/>
        <v>1686.2164999999998</v>
      </c>
    </row>
    <row r="985" spans="2:20" ht="25.5" x14ac:dyDescent="0.2">
      <c r="B985" s="109">
        <v>894</v>
      </c>
      <c r="C985" s="30" t="s">
        <v>994</v>
      </c>
      <c r="D985" s="70">
        <v>150214.64000000001</v>
      </c>
      <c r="E985" s="69">
        <v>156914.21</v>
      </c>
      <c r="F985" s="33">
        <v>1107</v>
      </c>
      <c r="G985" s="34">
        <v>2708</v>
      </c>
      <c r="H985" s="44" t="s">
        <v>824</v>
      </c>
      <c r="I985" s="71">
        <f t="shared" si="244"/>
        <v>1945.88</v>
      </c>
      <c r="J985" s="72">
        <v>0</v>
      </c>
      <c r="K985" s="38">
        <f t="shared" si="234"/>
        <v>194.58800000000002</v>
      </c>
      <c r="L985" s="38">
        <f t="shared" si="235"/>
        <v>58.376400000000004</v>
      </c>
      <c r="M985" s="38">
        <f t="shared" si="236"/>
        <v>116.75280000000001</v>
      </c>
      <c r="N985" s="38">
        <f t="shared" si="237"/>
        <v>38.9176</v>
      </c>
      <c r="O985" s="38">
        <f t="shared" si="238"/>
        <v>38.9176</v>
      </c>
      <c r="P985" s="38">
        <f t="shared" si="239"/>
        <v>24.323500000000003</v>
      </c>
      <c r="Q985" s="38">
        <f t="shared" si="240"/>
        <v>97.294000000000011</v>
      </c>
      <c r="R985" s="38">
        <f t="shared" si="241"/>
        <v>17.512920000000001</v>
      </c>
      <c r="S985" s="38">
        <f t="shared" si="242"/>
        <v>1.9458800000000001</v>
      </c>
      <c r="T985" s="39">
        <f t="shared" si="243"/>
        <v>2534.5087000000012</v>
      </c>
    </row>
    <row r="986" spans="2:20" ht="25.5" x14ac:dyDescent="0.2">
      <c r="B986" s="109">
        <v>895</v>
      </c>
      <c r="C986" s="30" t="s">
        <v>995</v>
      </c>
      <c r="D986" s="70">
        <v>250357.73</v>
      </c>
      <c r="E986" s="69">
        <v>261523.68</v>
      </c>
      <c r="F986" s="33">
        <v>1108</v>
      </c>
      <c r="G986" s="34">
        <v>2709</v>
      </c>
      <c r="H986" s="44" t="s">
        <v>824</v>
      </c>
      <c r="I986" s="71">
        <f t="shared" si="244"/>
        <v>2620.98</v>
      </c>
      <c r="J986" s="72">
        <v>0</v>
      </c>
      <c r="K986" s="38">
        <f t="shared" si="234"/>
        <v>262.09800000000001</v>
      </c>
      <c r="L986" s="38">
        <f t="shared" si="235"/>
        <v>78.629400000000004</v>
      </c>
      <c r="M986" s="38">
        <f t="shared" si="236"/>
        <v>157.25880000000001</v>
      </c>
      <c r="N986" s="38">
        <f t="shared" si="237"/>
        <v>52.419600000000003</v>
      </c>
      <c r="O986" s="38">
        <f t="shared" si="238"/>
        <v>52.419600000000003</v>
      </c>
      <c r="P986" s="38">
        <f t="shared" si="239"/>
        <v>32.762250000000002</v>
      </c>
      <c r="Q986" s="38">
        <f t="shared" si="240"/>
        <v>131.04900000000001</v>
      </c>
      <c r="R986" s="38">
        <f t="shared" si="241"/>
        <v>23.588819999999998</v>
      </c>
      <c r="S986" s="38">
        <f t="shared" si="242"/>
        <v>2.6209799999999999</v>
      </c>
      <c r="T986" s="39">
        <f t="shared" si="243"/>
        <v>3413.8264500000005</v>
      </c>
    </row>
    <row r="987" spans="2:20" ht="25.5" x14ac:dyDescent="0.2">
      <c r="B987" s="109">
        <v>896</v>
      </c>
      <c r="C987" s="30" t="s">
        <v>996</v>
      </c>
      <c r="D987" s="70">
        <v>375536.58</v>
      </c>
      <c r="E987" s="69">
        <v>392285.51</v>
      </c>
      <c r="F987" s="33">
        <v>1109</v>
      </c>
      <c r="G987" s="34">
        <v>2710</v>
      </c>
      <c r="H987" s="44" t="s">
        <v>824</v>
      </c>
      <c r="I987" s="71">
        <f t="shared" si="244"/>
        <v>3441.04</v>
      </c>
      <c r="J987" s="72">
        <v>0</v>
      </c>
      <c r="K987" s="38">
        <f t="shared" si="234"/>
        <v>344.10400000000004</v>
      </c>
      <c r="L987" s="38">
        <f t="shared" si="235"/>
        <v>103.2312</v>
      </c>
      <c r="M987" s="38">
        <f t="shared" si="236"/>
        <v>206.4624</v>
      </c>
      <c r="N987" s="38">
        <f t="shared" si="237"/>
        <v>68.820800000000006</v>
      </c>
      <c r="O987" s="38">
        <f t="shared" si="238"/>
        <v>68.820800000000006</v>
      </c>
      <c r="P987" s="38">
        <f t="shared" si="239"/>
        <v>43.013000000000005</v>
      </c>
      <c r="Q987" s="38">
        <f t="shared" si="240"/>
        <v>172.05200000000002</v>
      </c>
      <c r="R987" s="38">
        <f t="shared" si="241"/>
        <v>30.969359999999998</v>
      </c>
      <c r="S987" s="38">
        <f t="shared" si="242"/>
        <v>3.4410400000000001</v>
      </c>
      <c r="T987" s="39">
        <f t="shared" si="243"/>
        <v>4481.9546</v>
      </c>
    </row>
    <row r="988" spans="2:20" ht="25.5" x14ac:dyDescent="0.2">
      <c r="B988" s="109">
        <v>897</v>
      </c>
      <c r="C988" s="30" t="s">
        <v>997</v>
      </c>
      <c r="D988" s="70">
        <v>500715.44</v>
      </c>
      <c r="E988" s="69">
        <v>523047.35</v>
      </c>
      <c r="F988" s="33">
        <v>1110</v>
      </c>
      <c r="G988" s="34">
        <v>2711</v>
      </c>
      <c r="H988" s="44" t="s">
        <v>824</v>
      </c>
      <c r="I988" s="71">
        <f t="shared" si="244"/>
        <v>4054.59</v>
      </c>
      <c r="J988" s="72">
        <v>0</v>
      </c>
      <c r="K988" s="38">
        <f t="shared" si="234"/>
        <v>405.45900000000006</v>
      </c>
      <c r="L988" s="38">
        <f t="shared" si="235"/>
        <v>121.6377</v>
      </c>
      <c r="M988" s="38">
        <f t="shared" si="236"/>
        <v>243.27539999999999</v>
      </c>
      <c r="N988" s="38">
        <f t="shared" si="237"/>
        <v>81.091800000000006</v>
      </c>
      <c r="O988" s="38">
        <f t="shared" si="238"/>
        <v>81.091800000000006</v>
      </c>
      <c r="P988" s="38">
        <f t="shared" si="239"/>
        <v>50.682375000000008</v>
      </c>
      <c r="Q988" s="38">
        <f t="shared" si="240"/>
        <v>202.72950000000003</v>
      </c>
      <c r="R988" s="38">
        <f t="shared" si="241"/>
        <v>36.491309999999999</v>
      </c>
      <c r="S988" s="38">
        <f t="shared" si="242"/>
        <v>4.0545900000000001</v>
      </c>
      <c r="T988" s="39">
        <f t="shared" si="243"/>
        <v>5281.1034750000017</v>
      </c>
    </row>
    <row r="989" spans="2:20" ht="25.5" x14ac:dyDescent="0.2">
      <c r="B989" s="109">
        <v>898</v>
      </c>
      <c r="C989" s="30" t="s">
        <v>998</v>
      </c>
      <c r="D989" s="70">
        <v>751073.17</v>
      </c>
      <c r="E989" s="69">
        <v>784571.03</v>
      </c>
      <c r="F989" s="33">
        <v>1606</v>
      </c>
      <c r="G989" s="34">
        <v>2712</v>
      </c>
      <c r="H989" s="44" t="s">
        <v>824</v>
      </c>
      <c r="I989" s="71">
        <f t="shared" si="244"/>
        <v>4866.7</v>
      </c>
      <c r="J989" s="72">
        <v>0</v>
      </c>
      <c r="K989" s="38">
        <f t="shared" si="234"/>
        <v>486.67</v>
      </c>
      <c r="L989" s="38">
        <f t="shared" si="235"/>
        <v>146.00099999999998</v>
      </c>
      <c r="M989" s="38">
        <f t="shared" si="236"/>
        <v>292.00199999999995</v>
      </c>
      <c r="N989" s="38">
        <f t="shared" si="237"/>
        <v>97.334000000000003</v>
      </c>
      <c r="O989" s="38">
        <f t="shared" si="238"/>
        <v>97.334000000000003</v>
      </c>
      <c r="P989" s="38">
        <f t="shared" si="239"/>
        <v>60.833750000000002</v>
      </c>
      <c r="Q989" s="38">
        <f t="shared" si="240"/>
        <v>243.33500000000001</v>
      </c>
      <c r="R989" s="38">
        <f t="shared" si="241"/>
        <v>43.800299999999993</v>
      </c>
      <c r="S989" s="38">
        <f t="shared" si="242"/>
        <v>4.8666999999999998</v>
      </c>
      <c r="T989" s="39">
        <f t="shared" si="243"/>
        <v>6338.8767499999985</v>
      </c>
    </row>
    <row r="990" spans="2:20" ht="25.5" x14ac:dyDescent="0.2">
      <c r="B990" s="109">
        <v>899</v>
      </c>
      <c r="C990" s="30" t="s">
        <v>999</v>
      </c>
      <c r="D990" s="70">
        <v>1126609.75</v>
      </c>
      <c r="E990" s="69">
        <v>1176856.54</v>
      </c>
      <c r="F990" s="33">
        <v>1607</v>
      </c>
      <c r="G990" s="34">
        <v>2713</v>
      </c>
      <c r="H990" s="44" t="s">
        <v>824</v>
      </c>
      <c r="I990" s="71">
        <f t="shared" si="244"/>
        <v>5831.7</v>
      </c>
      <c r="J990" s="72">
        <v>0</v>
      </c>
      <c r="K990" s="38">
        <f t="shared" si="234"/>
        <v>583.16999999999996</v>
      </c>
      <c r="L990" s="38">
        <f t="shared" si="235"/>
        <v>174.95099999999999</v>
      </c>
      <c r="M990" s="38">
        <f t="shared" si="236"/>
        <v>349.90199999999999</v>
      </c>
      <c r="N990" s="38">
        <f t="shared" si="237"/>
        <v>116.634</v>
      </c>
      <c r="O990" s="38">
        <f t="shared" si="238"/>
        <v>116.634</v>
      </c>
      <c r="P990" s="38">
        <f t="shared" si="239"/>
        <v>72.896249999999995</v>
      </c>
      <c r="Q990" s="38">
        <f t="shared" si="240"/>
        <v>291.58499999999998</v>
      </c>
      <c r="R990" s="38">
        <f t="shared" si="241"/>
        <v>52.485299999999995</v>
      </c>
      <c r="S990" s="38">
        <f t="shared" si="242"/>
        <v>5.8316999999999997</v>
      </c>
      <c r="T990" s="39">
        <f t="shared" si="243"/>
        <v>7595.7892499999998</v>
      </c>
    </row>
    <row r="991" spans="2:20" ht="25.5" x14ac:dyDescent="0.2">
      <c r="B991" s="109">
        <v>900</v>
      </c>
      <c r="C991" s="30" t="s">
        <v>1000</v>
      </c>
      <c r="D991" s="70">
        <v>1502146.34</v>
      </c>
      <c r="E991" s="69">
        <v>1569142.07</v>
      </c>
      <c r="F991" s="33">
        <v>1608</v>
      </c>
      <c r="G991" s="34">
        <v>2714</v>
      </c>
      <c r="H991" s="44" t="s">
        <v>824</v>
      </c>
      <c r="I991" s="71">
        <f t="shared" si="244"/>
        <v>6780.81</v>
      </c>
      <c r="J991" s="72">
        <v>0</v>
      </c>
      <c r="K991" s="38">
        <f t="shared" si="234"/>
        <v>678.08100000000013</v>
      </c>
      <c r="L991" s="38">
        <f t="shared" si="235"/>
        <v>203.42430000000002</v>
      </c>
      <c r="M991" s="38">
        <f t="shared" si="236"/>
        <v>406.84860000000003</v>
      </c>
      <c r="N991" s="38">
        <f t="shared" si="237"/>
        <v>135.61620000000002</v>
      </c>
      <c r="O991" s="38">
        <f t="shared" si="238"/>
        <v>135.61620000000002</v>
      </c>
      <c r="P991" s="38">
        <f t="shared" si="239"/>
        <v>84.760125000000016</v>
      </c>
      <c r="Q991" s="38">
        <f t="shared" si="240"/>
        <v>339.04050000000007</v>
      </c>
      <c r="R991" s="38">
        <f t="shared" si="241"/>
        <v>61.027290000000001</v>
      </c>
      <c r="S991" s="38">
        <f t="shared" si="242"/>
        <v>6.7808100000000007</v>
      </c>
      <c r="T991" s="39">
        <f t="shared" si="243"/>
        <v>8832.0050250000004</v>
      </c>
    </row>
    <row r="992" spans="2:20" ht="25.5" x14ac:dyDescent="0.2">
      <c r="B992" s="109">
        <v>901</v>
      </c>
      <c r="C992" s="30" t="s">
        <v>1001</v>
      </c>
      <c r="D992" s="70">
        <v>1502146.34</v>
      </c>
      <c r="E992" s="69">
        <v>1569142.07</v>
      </c>
      <c r="F992" s="33">
        <v>1609</v>
      </c>
      <c r="G992" s="34">
        <v>2715</v>
      </c>
      <c r="H992" s="44" t="s">
        <v>824</v>
      </c>
      <c r="I992" s="71">
        <f t="shared" si="244"/>
        <v>7407.33</v>
      </c>
      <c r="J992" s="72">
        <v>0</v>
      </c>
      <c r="K992" s="38">
        <f t="shared" si="234"/>
        <v>740.73300000000006</v>
      </c>
      <c r="L992" s="38">
        <f t="shared" si="235"/>
        <v>222.2199</v>
      </c>
      <c r="M992" s="38">
        <f t="shared" si="236"/>
        <v>444.43979999999999</v>
      </c>
      <c r="N992" s="38">
        <f t="shared" si="237"/>
        <v>148.14660000000001</v>
      </c>
      <c r="O992" s="38">
        <f t="shared" si="238"/>
        <v>148.14660000000001</v>
      </c>
      <c r="P992" s="38">
        <f t="shared" si="239"/>
        <v>92.591625000000008</v>
      </c>
      <c r="Q992" s="38">
        <f t="shared" si="240"/>
        <v>370.36650000000003</v>
      </c>
      <c r="R992" s="38">
        <f t="shared" si="241"/>
        <v>66.665969999999987</v>
      </c>
      <c r="S992" s="38">
        <f t="shared" si="242"/>
        <v>7.40733</v>
      </c>
      <c r="T992" s="39">
        <f t="shared" si="243"/>
        <v>9648.0473249999995</v>
      </c>
    </row>
    <row r="993" spans="2:20" x14ac:dyDescent="0.2">
      <c r="B993" s="109">
        <v>902</v>
      </c>
      <c r="C993" s="30" t="s">
        <v>1002</v>
      </c>
      <c r="D993" s="70">
        <v>625.89</v>
      </c>
      <c r="E993" s="69">
        <v>653.79999999999995</v>
      </c>
      <c r="F993" s="33">
        <v>1112</v>
      </c>
      <c r="G993" s="34">
        <v>2716</v>
      </c>
      <c r="H993" s="44" t="s">
        <v>824</v>
      </c>
      <c r="I993" s="71">
        <f t="shared" ref="I993:I1011" si="245">I817</f>
        <v>61.56</v>
      </c>
      <c r="J993" s="72">
        <v>0</v>
      </c>
      <c r="K993" s="38">
        <f t="shared" si="234"/>
        <v>6.1560000000000006</v>
      </c>
      <c r="L993" s="38">
        <f t="shared" si="235"/>
        <v>1.8468</v>
      </c>
      <c r="M993" s="38">
        <f t="shared" si="236"/>
        <v>3.6936</v>
      </c>
      <c r="N993" s="38">
        <f t="shared" si="237"/>
        <v>1.2312000000000001</v>
      </c>
      <c r="O993" s="38">
        <f t="shared" si="238"/>
        <v>1.2312000000000001</v>
      </c>
      <c r="P993" s="38">
        <f t="shared" si="239"/>
        <v>0.76950000000000007</v>
      </c>
      <c r="Q993" s="38">
        <f t="shared" si="240"/>
        <v>3.0780000000000003</v>
      </c>
      <c r="R993" s="38">
        <f t="shared" si="241"/>
        <v>0.55403999999999998</v>
      </c>
      <c r="S993" s="38">
        <f t="shared" si="242"/>
        <v>6.1560000000000004E-2</v>
      </c>
      <c r="T993" s="39">
        <f t="shared" si="243"/>
        <v>80.181900000000013</v>
      </c>
    </row>
    <row r="994" spans="2:20" x14ac:dyDescent="0.2">
      <c r="B994" s="109">
        <v>903</v>
      </c>
      <c r="C994" s="30" t="s">
        <v>1003</v>
      </c>
      <c r="D994" s="70">
        <v>1251.79</v>
      </c>
      <c r="E994" s="69">
        <v>1307.6199999999999</v>
      </c>
      <c r="F994" s="33">
        <v>1113</v>
      </c>
      <c r="G994" s="34">
        <v>2717</v>
      </c>
      <c r="H994" s="44" t="s">
        <v>824</v>
      </c>
      <c r="I994" s="71">
        <f t="shared" si="245"/>
        <v>93.32</v>
      </c>
      <c r="J994" s="72">
        <v>0</v>
      </c>
      <c r="K994" s="38">
        <f t="shared" si="234"/>
        <v>9.331999999999999</v>
      </c>
      <c r="L994" s="38">
        <f t="shared" si="235"/>
        <v>2.7995999999999999</v>
      </c>
      <c r="M994" s="38">
        <f t="shared" si="236"/>
        <v>5.5991999999999997</v>
      </c>
      <c r="N994" s="38">
        <f t="shared" si="237"/>
        <v>1.8663999999999998</v>
      </c>
      <c r="O994" s="38">
        <f t="shared" si="238"/>
        <v>1.8663999999999998</v>
      </c>
      <c r="P994" s="38">
        <f t="shared" si="239"/>
        <v>1.1664999999999999</v>
      </c>
      <c r="Q994" s="38">
        <f t="shared" si="240"/>
        <v>4.6659999999999995</v>
      </c>
      <c r="R994" s="38">
        <f t="shared" si="241"/>
        <v>0.83987999999999985</v>
      </c>
      <c r="S994" s="38">
        <f t="shared" si="242"/>
        <v>9.332E-2</v>
      </c>
      <c r="T994" s="39">
        <f t="shared" si="243"/>
        <v>121.54929999999997</v>
      </c>
    </row>
    <row r="995" spans="2:20" x14ac:dyDescent="0.2">
      <c r="B995" s="109">
        <v>904</v>
      </c>
      <c r="C995" s="30" t="s">
        <v>1004</v>
      </c>
      <c r="D995" s="70">
        <v>2503.58</v>
      </c>
      <c r="E995" s="69">
        <v>2615.2399999999998</v>
      </c>
      <c r="F995" s="33">
        <v>1114</v>
      </c>
      <c r="G995" s="34">
        <v>2718</v>
      </c>
      <c r="H995" s="44" t="s">
        <v>824</v>
      </c>
      <c r="I995" s="71">
        <f t="shared" si="245"/>
        <v>119.13</v>
      </c>
      <c r="J995" s="72">
        <v>0</v>
      </c>
      <c r="K995" s="38">
        <f t="shared" si="234"/>
        <v>11.913</v>
      </c>
      <c r="L995" s="38">
        <f t="shared" si="235"/>
        <v>3.5738999999999996</v>
      </c>
      <c r="M995" s="38">
        <f t="shared" si="236"/>
        <v>7.1477999999999993</v>
      </c>
      <c r="N995" s="38">
        <f t="shared" si="237"/>
        <v>2.3826000000000001</v>
      </c>
      <c r="O995" s="38">
        <f t="shared" si="238"/>
        <v>2.3826000000000001</v>
      </c>
      <c r="P995" s="38">
        <f t="shared" si="239"/>
        <v>1.489125</v>
      </c>
      <c r="Q995" s="38">
        <f t="shared" si="240"/>
        <v>5.9565000000000001</v>
      </c>
      <c r="R995" s="38">
        <f t="shared" si="241"/>
        <v>1.0721699999999998</v>
      </c>
      <c r="S995" s="38">
        <f t="shared" si="242"/>
        <v>0.11913</v>
      </c>
      <c r="T995" s="39">
        <f t="shared" si="243"/>
        <v>155.16682500000002</v>
      </c>
    </row>
    <row r="996" spans="2:20" x14ac:dyDescent="0.2">
      <c r="B996" s="109">
        <v>905</v>
      </c>
      <c r="C996" s="30" t="s">
        <v>1005</v>
      </c>
      <c r="D996" s="70">
        <v>5007.1499999999996</v>
      </c>
      <c r="E996" s="69">
        <v>5230.47</v>
      </c>
      <c r="F996" s="33">
        <v>1115</v>
      </c>
      <c r="G996" s="34">
        <v>2719</v>
      </c>
      <c r="H996" s="44" t="s">
        <v>824</v>
      </c>
      <c r="I996" s="71">
        <f t="shared" si="245"/>
        <v>172.76</v>
      </c>
      <c r="J996" s="72">
        <v>0</v>
      </c>
      <c r="K996" s="38">
        <f t="shared" si="234"/>
        <v>17.276</v>
      </c>
      <c r="L996" s="38">
        <f t="shared" si="235"/>
        <v>5.1827999999999994</v>
      </c>
      <c r="M996" s="38">
        <f t="shared" si="236"/>
        <v>10.365599999999999</v>
      </c>
      <c r="N996" s="38">
        <f t="shared" si="237"/>
        <v>3.4552</v>
      </c>
      <c r="O996" s="38">
        <f t="shared" si="238"/>
        <v>3.4552</v>
      </c>
      <c r="P996" s="38">
        <f t="shared" si="239"/>
        <v>2.1595</v>
      </c>
      <c r="Q996" s="38">
        <f t="shared" si="240"/>
        <v>8.6379999999999999</v>
      </c>
      <c r="R996" s="38">
        <f t="shared" si="241"/>
        <v>1.5548399999999998</v>
      </c>
      <c r="S996" s="38">
        <f t="shared" si="242"/>
        <v>0.17276</v>
      </c>
      <c r="T996" s="39">
        <f t="shared" si="243"/>
        <v>225.01990000000001</v>
      </c>
    </row>
    <row r="997" spans="2:20" x14ac:dyDescent="0.2">
      <c r="B997" s="109">
        <v>906</v>
      </c>
      <c r="C997" s="30" t="s">
        <v>1006</v>
      </c>
      <c r="D997" s="70">
        <v>10014.299999999999</v>
      </c>
      <c r="E997" s="69">
        <v>10460.94</v>
      </c>
      <c r="F997" s="33">
        <v>1116</v>
      </c>
      <c r="G997" s="34">
        <v>2720</v>
      </c>
      <c r="H997" s="44" t="s">
        <v>824</v>
      </c>
      <c r="I997" s="71">
        <f t="shared" si="245"/>
        <v>339.54</v>
      </c>
      <c r="J997" s="72">
        <v>0</v>
      </c>
      <c r="K997" s="38">
        <f t="shared" si="234"/>
        <v>33.954000000000001</v>
      </c>
      <c r="L997" s="38">
        <f t="shared" si="235"/>
        <v>10.186199999999999</v>
      </c>
      <c r="M997" s="38">
        <f t="shared" si="236"/>
        <v>20.372399999999999</v>
      </c>
      <c r="N997" s="38">
        <f t="shared" si="237"/>
        <v>6.7908000000000008</v>
      </c>
      <c r="O997" s="38">
        <f t="shared" si="238"/>
        <v>6.7908000000000008</v>
      </c>
      <c r="P997" s="38">
        <f t="shared" si="239"/>
        <v>4.2442500000000001</v>
      </c>
      <c r="Q997" s="38">
        <f t="shared" si="240"/>
        <v>16.977</v>
      </c>
      <c r="R997" s="38">
        <f t="shared" si="241"/>
        <v>3.05586</v>
      </c>
      <c r="S997" s="38">
        <f t="shared" si="242"/>
        <v>0.33954000000000001</v>
      </c>
      <c r="T997" s="39">
        <f t="shared" si="243"/>
        <v>442.25084999999996</v>
      </c>
    </row>
    <row r="998" spans="2:20" x14ac:dyDescent="0.2">
      <c r="B998" s="109">
        <v>907</v>
      </c>
      <c r="C998" s="30" t="s">
        <v>1007</v>
      </c>
      <c r="D998" s="70">
        <v>15021.47</v>
      </c>
      <c r="E998" s="69">
        <v>15691.43</v>
      </c>
      <c r="F998" s="33">
        <v>1117</v>
      </c>
      <c r="G998" s="34">
        <v>2721</v>
      </c>
      <c r="H998" s="44" t="s">
        <v>824</v>
      </c>
      <c r="I998" s="71">
        <f t="shared" si="245"/>
        <v>363.35</v>
      </c>
      <c r="J998" s="72">
        <v>0</v>
      </c>
      <c r="K998" s="38">
        <f t="shared" si="234"/>
        <v>36.335000000000001</v>
      </c>
      <c r="L998" s="38">
        <f t="shared" si="235"/>
        <v>10.900500000000001</v>
      </c>
      <c r="M998" s="38">
        <f t="shared" si="236"/>
        <v>21.801000000000002</v>
      </c>
      <c r="N998" s="38">
        <f t="shared" si="237"/>
        <v>7.2670000000000003</v>
      </c>
      <c r="O998" s="38">
        <f t="shared" si="238"/>
        <v>7.2670000000000003</v>
      </c>
      <c r="P998" s="38">
        <f t="shared" si="239"/>
        <v>4.5418750000000001</v>
      </c>
      <c r="Q998" s="38">
        <f t="shared" si="240"/>
        <v>18.1675</v>
      </c>
      <c r="R998" s="38">
        <f t="shared" si="241"/>
        <v>3.2701500000000001</v>
      </c>
      <c r="S998" s="38">
        <f t="shared" si="242"/>
        <v>0.36335000000000001</v>
      </c>
      <c r="T998" s="39">
        <f t="shared" si="243"/>
        <v>473.26337500000005</v>
      </c>
    </row>
    <row r="999" spans="2:20" x14ac:dyDescent="0.2">
      <c r="B999" s="109">
        <v>908</v>
      </c>
      <c r="C999" s="30" t="s">
        <v>1008</v>
      </c>
      <c r="D999" s="70">
        <v>25035.77</v>
      </c>
      <c r="E999" s="69">
        <v>26152.37</v>
      </c>
      <c r="F999" s="33">
        <v>1118</v>
      </c>
      <c r="G999" s="34">
        <v>2722</v>
      </c>
      <c r="H999" s="44" t="s">
        <v>824</v>
      </c>
      <c r="I999" s="71">
        <f t="shared" si="245"/>
        <v>462.64</v>
      </c>
      <c r="J999" s="72">
        <v>0</v>
      </c>
      <c r="K999" s="38">
        <f t="shared" si="234"/>
        <v>46.264000000000003</v>
      </c>
      <c r="L999" s="38">
        <f t="shared" si="235"/>
        <v>13.879199999999999</v>
      </c>
      <c r="M999" s="38">
        <f t="shared" si="236"/>
        <v>27.758399999999998</v>
      </c>
      <c r="N999" s="38">
        <f t="shared" si="237"/>
        <v>9.2528000000000006</v>
      </c>
      <c r="O999" s="38">
        <f t="shared" si="238"/>
        <v>9.2528000000000006</v>
      </c>
      <c r="P999" s="38">
        <f t="shared" si="239"/>
        <v>5.7830000000000004</v>
      </c>
      <c r="Q999" s="38">
        <f t="shared" si="240"/>
        <v>23.132000000000001</v>
      </c>
      <c r="R999" s="38">
        <f t="shared" si="241"/>
        <v>4.1637599999999999</v>
      </c>
      <c r="S999" s="38">
        <f t="shared" si="242"/>
        <v>0.46264</v>
      </c>
      <c r="T999" s="39">
        <f t="shared" si="243"/>
        <v>602.58859999999993</v>
      </c>
    </row>
    <row r="1000" spans="2:20" x14ac:dyDescent="0.2">
      <c r="B1000" s="109">
        <v>909</v>
      </c>
      <c r="C1000" s="30" t="s">
        <v>1009</v>
      </c>
      <c r="D1000" s="70">
        <v>37553.65</v>
      </c>
      <c r="E1000" s="69">
        <v>39228.54</v>
      </c>
      <c r="F1000" s="33">
        <v>1119</v>
      </c>
      <c r="G1000" s="34">
        <v>2723</v>
      </c>
      <c r="H1000" s="44" t="s">
        <v>824</v>
      </c>
      <c r="I1000" s="71">
        <f t="shared" si="245"/>
        <v>585.76</v>
      </c>
      <c r="J1000" s="72">
        <v>0</v>
      </c>
      <c r="K1000" s="38">
        <f t="shared" si="234"/>
        <v>58.576000000000001</v>
      </c>
      <c r="L1000" s="38">
        <f t="shared" si="235"/>
        <v>17.572799999999997</v>
      </c>
      <c r="M1000" s="38">
        <f t="shared" si="236"/>
        <v>35.145599999999995</v>
      </c>
      <c r="N1000" s="38">
        <f t="shared" si="237"/>
        <v>11.715199999999999</v>
      </c>
      <c r="O1000" s="38">
        <f t="shared" si="238"/>
        <v>11.715199999999999</v>
      </c>
      <c r="P1000" s="38">
        <f t="shared" si="239"/>
        <v>7.3220000000000001</v>
      </c>
      <c r="Q1000" s="38">
        <f t="shared" si="240"/>
        <v>29.288</v>
      </c>
      <c r="R1000" s="38">
        <f t="shared" si="241"/>
        <v>5.2718399999999992</v>
      </c>
      <c r="S1000" s="38">
        <f t="shared" si="242"/>
        <v>0.58576000000000006</v>
      </c>
      <c r="T1000" s="39">
        <f t="shared" si="243"/>
        <v>762.95240000000001</v>
      </c>
    </row>
    <row r="1001" spans="2:20" x14ac:dyDescent="0.2">
      <c r="B1001" s="109">
        <v>910</v>
      </c>
      <c r="C1001" s="30" t="s">
        <v>1010</v>
      </c>
      <c r="D1001" s="70">
        <v>50071.55</v>
      </c>
      <c r="E1001" s="69">
        <v>52304.74</v>
      </c>
      <c r="F1001" s="33">
        <v>1120</v>
      </c>
      <c r="G1001" s="34">
        <v>2724</v>
      </c>
      <c r="H1001" s="44" t="s">
        <v>824</v>
      </c>
      <c r="I1001" s="71">
        <f t="shared" si="245"/>
        <v>776.37</v>
      </c>
      <c r="J1001" s="72">
        <v>0</v>
      </c>
      <c r="K1001" s="38">
        <f t="shared" si="234"/>
        <v>77.637</v>
      </c>
      <c r="L1001" s="38">
        <f t="shared" si="235"/>
        <v>23.2911</v>
      </c>
      <c r="M1001" s="38">
        <f t="shared" si="236"/>
        <v>46.5822</v>
      </c>
      <c r="N1001" s="38">
        <f t="shared" si="237"/>
        <v>15.5274</v>
      </c>
      <c r="O1001" s="38">
        <f t="shared" si="238"/>
        <v>15.5274</v>
      </c>
      <c r="P1001" s="38">
        <f t="shared" si="239"/>
        <v>9.7046250000000001</v>
      </c>
      <c r="Q1001" s="38">
        <f t="shared" si="240"/>
        <v>38.8185</v>
      </c>
      <c r="R1001" s="38">
        <f t="shared" si="241"/>
        <v>6.9873299999999992</v>
      </c>
      <c r="S1001" s="38">
        <f t="shared" si="242"/>
        <v>0.77637</v>
      </c>
      <c r="T1001" s="39">
        <f t="shared" si="243"/>
        <v>1011.2219249999999</v>
      </c>
    </row>
    <row r="1002" spans="2:20" x14ac:dyDescent="0.2">
      <c r="B1002" s="109">
        <v>911</v>
      </c>
      <c r="C1002" s="30" t="s">
        <v>1011</v>
      </c>
      <c r="D1002" s="70">
        <v>62589.43</v>
      </c>
      <c r="E1002" s="69">
        <v>65380.92</v>
      </c>
      <c r="F1002" s="33">
        <v>1121</v>
      </c>
      <c r="G1002" s="34">
        <v>2725</v>
      </c>
      <c r="H1002" s="44" t="s">
        <v>824</v>
      </c>
      <c r="I1002" s="71">
        <f t="shared" si="245"/>
        <v>923.29</v>
      </c>
      <c r="J1002" s="72">
        <v>0</v>
      </c>
      <c r="K1002" s="38">
        <f t="shared" si="234"/>
        <v>92.329000000000008</v>
      </c>
      <c r="L1002" s="38">
        <f t="shared" si="235"/>
        <v>27.698699999999999</v>
      </c>
      <c r="M1002" s="38">
        <f t="shared" si="236"/>
        <v>55.397399999999998</v>
      </c>
      <c r="N1002" s="38">
        <f t="shared" si="237"/>
        <v>18.465799999999998</v>
      </c>
      <c r="O1002" s="38">
        <f t="shared" si="238"/>
        <v>18.465799999999998</v>
      </c>
      <c r="P1002" s="38">
        <f t="shared" si="239"/>
        <v>11.541125000000001</v>
      </c>
      <c r="Q1002" s="38">
        <f t="shared" si="240"/>
        <v>46.164500000000004</v>
      </c>
      <c r="R1002" s="38">
        <f t="shared" si="241"/>
        <v>8.3096099999999993</v>
      </c>
      <c r="S1002" s="38">
        <f t="shared" si="242"/>
        <v>0.92328999999999994</v>
      </c>
      <c r="T1002" s="39">
        <f t="shared" si="243"/>
        <v>1202.5852249999998</v>
      </c>
    </row>
    <row r="1003" spans="2:20" x14ac:dyDescent="0.2">
      <c r="B1003" s="109">
        <v>912</v>
      </c>
      <c r="C1003" s="30" t="s">
        <v>1012</v>
      </c>
      <c r="D1003" s="70">
        <v>100143.09</v>
      </c>
      <c r="E1003" s="69">
        <v>104609.47</v>
      </c>
      <c r="F1003" s="33">
        <v>1122</v>
      </c>
      <c r="G1003" s="34">
        <v>2726</v>
      </c>
      <c r="H1003" s="44" t="s">
        <v>824</v>
      </c>
      <c r="I1003" s="71">
        <f t="shared" si="245"/>
        <v>1294.5999999999999</v>
      </c>
      <c r="J1003" s="72">
        <v>0</v>
      </c>
      <c r="K1003" s="38">
        <f t="shared" si="234"/>
        <v>129.46</v>
      </c>
      <c r="L1003" s="38">
        <f t="shared" si="235"/>
        <v>38.837999999999994</v>
      </c>
      <c r="M1003" s="38">
        <f t="shared" si="236"/>
        <v>77.675999999999988</v>
      </c>
      <c r="N1003" s="38">
        <f t="shared" si="237"/>
        <v>25.891999999999999</v>
      </c>
      <c r="O1003" s="38">
        <f t="shared" si="238"/>
        <v>25.891999999999999</v>
      </c>
      <c r="P1003" s="38">
        <f t="shared" si="239"/>
        <v>16.182500000000001</v>
      </c>
      <c r="Q1003" s="38">
        <f t="shared" si="240"/>
        <v>64.73</v>
      </c>
      <c r="R1003" s="38">
        <f t="shared" si="241"/>
        <v>11.651399999999999</v>
      </c>
      <c r="S1003" s="38">
        <f t="shared" si="242"/>
        <v>1.2946</v>
      </c>
      <c r="T1003" s="39">
        <f t="shared" si="243"/>
        <v>1686.2164999999998</v>
      </c>
    </row>
    <row r="1004" spans="2:20" x14ac:dyDescent="0.2">
      <c r="B1004" s="109">
        <v>913</v>
      </c>
      <c r="C1004" s="30" t="s">
        <v>1013</v>
      </c>
      <c r="D1004" s="70">
        <v>150214.64000000001</v>
      </c>
      <c r="E1004" s="69">
        <v>156914.21</v>
      </c>
      <c r="F1004" s="33">
        <v>1123</v>
      </c>
      <c r="G1004" s="34">
        <v>2727</v>
      </c>
      <c r="H1004" s="44" t="s">
        <v>824</v>
      </c>
      <c r="I1004" s="71">
        <f t="shared" si="245"/>
        <v>1945.88</v>
      </c>
      <c r="J1004" s="72">
        <v>0</v>
      </c>
      <c r="K1004" s="38">
        <f t="shared" si="234"/>
        <v>194.58800000000002</v>
      </c>
      <c r="L1004" s="38">
        <f t="shared" si="235"/>
        <v>58.376400000000004</v>
      </c>
      <c r="M1004" s="38">
        <f t="shared" si="236"/>
        <v>116.75280000000001</v>
      </c>
      <c r="N1004" s="38">
        <f t="shared" si="237"/>
        <v>38.9176</v>
      </c>
      <c r="O1004" s="38">
        <f t="shared" si="238"/>
        <v>38.9176</v>
      </c>
      <c r="P1004" s="38">
        <f t="shared" si="239"/>
        <v>24.323500000000003</v>
      </c>
      <c r="Q1004" s="38">
        <f t="shared" si="240"/>
        <v>97.294000000000011</v>
      </c>
      <c r="R1004" s="38">
        <f t="shared" si="241"/>
        <v>17.512920000000001</v>
      </c>
      <c r="S1004" s="38">
        <f t="shared" si="242"/>
        <v>1.9458800000000001</v>
      </c>
      <c r="T1004" s="39">
        <f t="shared" si="243"/>
        <v>2534.5087000000012</v>
      </c>
    </row>
    <row r="1005" spans="2:20" x14ac:dyDescent="0.2">
      <c r="B1005" s="109">
        <v>914</v>
      </c>
      <c r="C1005" s="30" t="s">
        <v>1014</v>
      </c>
      <c r="D1005" s="70">
        <v>250357.73</v>
      </c>
      <c r="E1005" s="69">
        <v>261523.68</v>
      </c>
      <c r="F1005" s="33">
        <v>1124</v>
      </c>
      <c r="G1005" s="34">
        <v>2728</v>
      </c>
      <c r="H1005" s="44" t="s">
        <v>824</v>
      </c>
      <c r="I1005" s="71">
        <f t="shared" si="245"/>
        <v>2620.98</v>
      </c>
      <c r="J1005" s="72">
        <v>0</v>
      </c>
      <c r="K1005" s="38">
        <f t="shared" si="234"/>
        <v>262.09800000000001</v>
      </c>
      <c r="L1005" s="38">
        <f t="shared" si="235"/>
        <v>78.629400000000004</v>
      </c>
      <c r="M1005" s="38">
        <f t="shared" si="236"/>
        <v>157.25880000000001</v>
      </c>
      <c r="N1005" s="38">
        <f t="shared" si="237"/>
        <v>52.419600000000003</v>
      </c>
      <c r="O1005" s="38">
        <f t="shared" si="238"/>
        <v>52.419600000000003</v>
      </c>
      <c r="P1005" s="38">
        <f t="shared" si="239"/>
        <v>32.762250000000002</v>
      </c>
      <c r="Q1005" s="38">
        <f t="shared" si="240"/>
        <v>131.04900000000001</v>
      </c>
      <c r="R1005" s="38">
        <f t="shared" si="241"/>
        <v>23.588819999999998</v>
      </c>
      <c r="S1005" s="38">
        <f t="shared" si="242"/>
        <v>2.6209799999999999</v>
      </c>
      <c r="T1005" s="39">
        <f t="shared" si="243"/>
        <v>3413.8264500000005</v>
      </c>
    </row>
    <row r="1006" spans="2:20" x14ac:dyDescent="0.2">
      <c r="B1006" s="109">
        <v>915</v>
      </c>
      <c r="C1006" s="30" t="s">
        <v>1015</v>
      </c>
      <c r="D1006" s="70">
        <v>375536.58</v>
      </c>
      <c r="E1006" s="69">
        <v>392285.51</v>
      </c>
      <c r="F1006" s="33">
        <v>1125</v>
      </c>
      <c r="G1006" s="34">
        <v>2729</v>
      </c>
      <c r="H1006" s="44" t="s">
        <v>824</v>
      </c>
      <c r="I1006" s="71">
        <f t="shared" si="245"/>
        <v>3441.04</v>
      </c>
      <c r="J1006" s="72">
        <v>0</v>
      </c>
      <c r="K1006" s="38">
        <f t="shared" si="234"/>
        <v>344.10400000000004</v>
      </c>
      <c r="L1006" s="38">
        <f t="shared" si="235"/>
        <v>103.2312</v>
      </c>
      <c r="M1006" s="38">
        <f t="shared" si="236"/>
        <v>206.4624</v>
      </c>
      <c r="N1006" s="38">
        <f t="shared" si="237"/>
        <v>68.820800000000006</v>
      </c>
      <c r="O1006" s="38">
        <f t="shared" si="238"/>
        <v>68.820800000000006</v>
      </c>
      <c r="P1006" s="38">
        <f t="shared" si="239"/>
        <v>43.013000000000005</v>
      </c>
      <c r="Q1006" s="38">
        <f t="shared" si="240"/>
        <v>172.05200000000002</v>
      </c>
      <c r="R1006" s="38">
        <f t="shared" si="241"/>
        <v>30.969359999999998</v>
      </c>
      <c r="S1006" s="38">
        <f t="shared" si="242"/>
        <v>3.4410400000000001</v>
      </c>
      <c r="T1006" s="39">
        <f t="shared" si="243"/>
        <v>4481.9546</v>
      </c>
    </row>
    <row r="1007" spans="2:20" x14ac:dyDescent="0.2">
      <c r="B1007" s="109">
        <v>916</v>
      </c>
      <c r="C1007" s="30" t="s">
        <v>1016</v>
      </c>
      <c r="D1007" s="70">
        <v>500715.44</v>
      </c>
      <c r="E1007" s="69">
        <v>523047.35</v>
      </c>
      <c r="F1007" s="33">
        <v>1126</v>
      </c>
      <c r="G1007" s="34">
        <v>2730</v>
      </c>
      <c r="H1007" s="44" t="s">
        <v>824</v>
      </c>
      <c r="I1007" s="71">
        <f t="shared" si="245"/>
        <v>4054.59</v>
      </c>
      <c r="J1007" s="72">
        <v>0</v>
      </c>
      <c r="K1007" s="38">
        <f t="shared" ref="K1007:K1030" si="246">0.1*I1007</f>
        <v>405.45900000000006</v>
      </c>
      <c r="L1007" s="38">
        <f t="shared" ref="L1007:L1030" si="247">0.03*I1007</f>
        <v>121.6377</v>
      </c>
      <c r="M1007" s="38">
        <f t="shared" ref="M1007:M1030" si="248">0.06*I1007</f>
        <v>243.27539999999999</v>
      </c>
      <c r="N1007" s="38">
        <f t="shared" ref="N1007:N1030" si="249">0.02*I1007</f>
        <v>81.091800000000006</v>
      </c>
      <c r="O1007" s="38">
        <f t="shared" ref="O1007:O1030" si="250">0.02*I1007</f>
        <v>81.091800000000006</v>
      </c>
      <c r="P1007" s="38">
        <f t="shared" ref="P1007:P1030" si="251">0.0125*I1007</f>
        <v>50.682375000000008</v>
      </c>
      <c r="Q1007" s="38">
        <f t="shared" ref="Q1007:Q1030" si="252">0.05*I1007</f>
        <v>202.72950000000003</v>
      </c>
      <c r="R1007" s="38">
        <f t="shared" ref="R1007:R1030" si="253">0.009*I1007</f>
        <v>36.491309999999999</v>
      </c>
      <c r="S1007" s="38">
        <f t="shared" ref="S1007:S1030" si="254">0.001*I1007</f>
        <v>4.0545900000000001</v>
      </c>
      <c r="T1007" s="39">
        <f t="shared" ref="T1007:T1030" si="255">SUM(I1007:S1007)</f>
        <v>5281.1034750000017</v>
      </c>
    </row>
    <row r="1008" spans="2:20" x14ac:dyDescent="0.2">
      <c r="B1008" s="109">
        <v>917</v>
      </c>
      <c r="C1008" s="30" t="s">
        <v>1017</v>
      </c>
      <c r="D1008" s="70">
        <v>751073.17</v>
      </c>
      <c r="E1008" s="69">
        <v>784571.03</v>
      </c>
      <c r="F1008" s="33">
        <v>1610</v>
      </c>
      <c r="G1008" s="34">
        <v>2731</v>
      </c>
      <c r="H1008" s="44" t="s">
        <v>824</v>
      </c>
      <c r="I1008" s="71">
        <f t="shared" si="245"/>
        <v>4866.7</v>
      </c>
      <c r="J1008" s="72">
        <v>0</v>
      </c>
      <c r="K1008" s="38">
        <f t="shared" si="246"/>
        <v>486.67</v>
      </c>
      <c r="L1008" s="38">
        <f t="shared" si="247"/>
        <v>146.00099999999998</v>
      </c>
      <c r="M1008" s="38">
        <f t="shared" si="248"/>
        <v>292.00199999999995</v>
      </c>
      <c r="N1008" s="38">
        <f t="shared" si="249"/>
        <v>97.334000000000003</v>
      </c>
      <c r="O1008" s="38">
        <f t="shared" si="250"/>
        <v>97.334000000000003</v>
      </c>
      <c r="P1008" s="38">
        <f t="shared" si="251"/>
        <v>60.833750000000002</v>
      </c>
      <c r="Q1008" s="38">
        <f t="shared" si="252"/>
        <v>243.33500000000001</v>
      </c>
      <c r="R1008" s="38">
        <f t="shared" si="253"/>
        <v>43.800299999999993</v>
      </c>
      <c r="S1008" s="38">
        <f t="shared" si="254"/>
        <v>4.8666999999999998</v>
      </c>
      <c r="T1008" s="39">
        <f t="shared" si="255"/>
        <v>6338.8767499999985</v>
      </c>
    </row>
    <row r="1009" spans="2:20" x14ac:dyDescent="0.2">
      <c r="B1009" s="109">
        <v>918</v>
      </c>
      <c r="C1009" s="30" t="s">
        <v>1018</v>
      </c>
      <c r="D1009" s="70">
        <v>1126609.75</v>
      </c>
      <c r="E1009" s="69">
        <v>1176856.54</v>
      </c>
      <c r="F1009" s="33">
        <v>1611</v>
      </c>
      <c r="G1009" s="34">
        <v>2732</v>
      </c>
      <c r="H1009" s="44" t="s">
        <v>824</v>
      </c>
      <c r="I1009" s="71">
        <f t="shared" si="245"/>
        <v>5831.7</v>
      </c>
      <c r="J1009" s="72">
        <v>0</v>
      </c>
      <c r="K1009" s="38">
        <f t="shared" si="246"/>
        <v>583.16999999999996</v>
      </c>
      <c r="L1009" s="38">
        <f t="shared" si="247"/>
        <v>174.95099999999999</v>
      </c>
      <c r="M1009" s="38">
        <f t="shared" si="248"/>
        <v>349.90199999999999</v>
      </c>
      <c r="N1009" s="38">
        <f t="shared" si="249"/>
        <v>116.634</v>
      </c>
      <c r="O1009" s="38">
        <f t="shared" si="250"/>
        <v>116.634</v>
      </c>
      <c r="P1009" s="38">
        <f t="shared" si="251"/>
        <v>72.896249999999995</v>
      </c>
      <c r="Q1009" s="38">
        <f t="shared" si="252"/>
        <v>291.58499999999998</v>
      </c>
      <c r="R1009" s="38">
        <f t="shared" si="253"/>
        <v>52.485299999999995</v>
      </c>
      <c r="S1009" s="38">
        <f t="shared" si="254"/>
        <v>5.8316999999999997</v>
      </c>
      <c r="T1009" s="39">
        <f t="shared" si="255"/>
        <v>7595.7892499999998</v>
      </c>
    </row>
    <row r="1010" spans="2:20" x14ac:dyDescent="0.2">
      <c r="B1010" s="109">
        <v>919</v>
      </c>
      <c r="C1010" s="30" t="s">
        <v>1019</v>
      </c>
      <c r="D1010" s="70">
        <v>1502146.34</v>
      </c>
      <c r="E1010" s="69">
        <v>1569142.07</v>
      </c>
      <c r="F1010" s="33">
        <v>1612</v>
      </c>
      <c r="G1010" s="34">
        <v>2733</v>
      </c>
      <c r="H1010" s="44" t="s">
        <v>824</v>
      </c>
      <c r="I1010" s="71">
        <f t="shared" si="245"/>
        <v>6780.81</v>
      </c>
      <c r="J1010" s="72">
        <v>0</v>
      </c>
      <c r="K1010" s="38">
        <f t="shared" si="246"/>
        <v>678.08100000000013</v>
      </c>
      <c r="L1010" s="38">
        <f t="shared" si="247"/>
        <v>203.42430000000002</v>
      </c>
      <c r="M1010" s="38">
        <f t="shared" si="248"/>
        <v>406.84860000000003</v>
      </c>
      <c r="N1010" s="38">
        <f t="shared" si="249"/>
        <v>135.61620000000002</v>
      </c>
      <c r="O1010" s="38">
        <f t="shared" si="250"/>
        <v>135.61620000000002</v>
      </c>
      <c r="P1010" s="38">
        <f t="shared" si="251"/>
        <v>84.760125000000016</v>
      </c>
      <c r="Q1010" s="38">
        <f t="shared" si="252"/>
        <v>339.04050000000007</v>
      </c>
      <c r="R1010" s="38">
        <f t="shared" si="253"/>
        <v>61.027290000000001</v>
      </c>
      <c r="S1010" s="38">
        <f t="shared" si="254"/>
        <v>6.7808100000000007</v>
      </c>
      <c r="T1010" s="39">
        <f t="shared" si="255"/>
        <v>8832.0050250000004</v>
      </c>
    </row>
    <row r="1011" spans="2:20" x14ac:dyDescent="0.2">
      <c r="B1011" s="109">
        <v>920</v>
      </c>
      <c r="C1011" s="30" t="s">
        <v>1020</v>
      </c>
      <c r="D1011" s="70">
        <v>1502146.34</v>
      </c>
      <c r="E1011" s="69">
        <v>1569142.07</v>
      </c>
      <c r="F1011" s="33">
        <v>1613</v>
      </c>
      <c r="G1011" s="34">
        <v>2734</v>
      </c>
      <c r="H1011" s="44" t="s">
        <v>824</v>
      </c>
      <c r="I1011" s="71">
        <f t="shared" si="245"/>
        <v>7407.33</v>
      </c>
      <c r="J1011" s="72">
        <v>0</v>
      </c>
      <c r="K1011" s="38">
        <f t="shared" si="246"/>
        <v>740.73300000000006</v>
      </c>
      <c r="L1011" s="38">
        <f t="shared" si="247"/>
        <v>222.2199</v>
      </c>
      <c r="M1011" s="38">
        <f t="shared" si="248"/>
        <v>444.43979999999999</v>
      </c>
      <c r="N1011" s="38">
        <f t="shared" si="249"/>
        <v>148.14660000000001</v>
      </c>
      <c r="O1011" s="38">
        <f t="shared" si="250"/>
        <v>148.14660000000001</v>
      </c>
      <c r="P1011" s="38">
        <f t="shared" si="251"/>
        <v>92.591625000000008</v>
      </c>
      <c r="Q1011" s="38">
        <f t="shared" si="252"/>
        <v>370.36650000000003</v>
      </c>
      <c r="R1011" s="38">
        <f t="shared" si="253"/>
        <v>66.665969999999987</v>
      </c>
      <c r="S1011" s="38">
        <f t="shared" si="254"/>
        <v>7.40733</v>
      </c>
      <c r="T1011" s="39">
        <f t="shared" si="255"/>
        <v>9648.0473249999995</v>
      </c>
    </row>
    <row r="1012" spans="2:20" ht="25.5" x14ac:dyDescent="0.2">
      <c r="B1012" s="109">
        <v>921</v>
      </c>
      <c r="C1012" s="30" t="s">
        <v>1021</v>
      </c>
      <c r="D1012" s="70">
        <v>625.89</v>
      </c>
      <c r="E1012" s="69">
        <v>653.79999999999995</v>
      </c>
      <c r="F1012" s="33">
        <v>1128</v>
      </c>
      <c r="G1012" s="34">
        <v>2735</v>
      </c>
      <c r="H1012" s="44" t="s">
        <v>824</v>
      </c>
      <c r="I1012" s="71">
        <f t="shared" ref="I1012:I1030" si="256">I817</f>
        <v>61.56</v>
      </c>
      <c r="J1012" s="72">
        <v>0</v>
      </c>
      <c r="K1012" s="38">
        <f t="shared" si="246"/>
        <v>6.1560000000000006</v>
      </c>
      <c r="L1012" s="38">
        <f t="shared" si="247"/>
        <v>1.8468</v>
      </c>
      <c r="M1012" s="38">
        <f t="shared" si="248"/>
        <v>3.6936</v>
      </c>
      <c r="N1012" s="38">
        <f t="shared" si="249"/>
        <v>1.2312000000000001</v>
      </c>
      <c r="O1012" s="38">
        <f t="shared" si="250"/>
        <v>1.2312000000000001</v>
      </c>
      <c r="P1012" s="38">
        <f t="shared" si="251"/>
        <v>0.76950000000000007</v>
      </c>
      <c r="Q1012" s="38">
        <f t="shared" si="252"/>
        <v>3.0780000000000003</v>
      </c>
      <c r="R1012" s="38">
        <f t="shared" si="253"/>
        <v>0.55403999999999998</v>
      </c>
      <c r="S1012" s="38">
        <f t="shared" si="254"/>
        <v>6.1560000000000004E-2</v>
      </c>
      <c r="T1012" s="39">
        <f t="shared" si="255"/>
        <v>80.181900000000013</v>
      </c>
    </row>
    <row r="1013" spans="2:20" ht="25.5" x14ac:dyDescent="0.2">
      <c r="B1013" s="109">
        <v>922</v>
      </c>
      <c r="C1013" s="30" t="s">
        <v>1022</v>
      </c>
      <c r="D1013" s="70">
        <v>1251.79</v>
      </c>
      <c r="E1013" s="69">
        <v>1307.6199999999999</v>
      </c>
      <c r="F1013" s="33">
        <v>1129</v>
      </c>
      <c r="G1013" s="34">
        <v>2736</v>
      </c>
      <c r="H1013" s="44" t="s">
        <v>824</v>
      </c>
      <c r="I1013" s="71">
        <f t="shared" si="256"/>
        <v>93.32</v>
      </c>
      <c r="J1013" s="72">
        <v>0</v>
      </c>
      <c r="K1013" s="38">
        <f t="shared" si="246"/>
        <v>9.331999999999999</v>
      </c>
      <c r="L1013" s="38">
        <f t="shared" si="247"/>
        <v>2.7995999999999999</v>
      </c>
      <c r="M1013" s="38">
        <f t="shared" si="248"/>
        <v>5.5991999999999997</v>
      </c>
      <c r="N1013" s="38">
        <f t="shared" si="249"/>
        <v>1.8663999999999998</v>
      </c>
      <c r="O1013" s="38">
        <f t="shared" si="250"/>
        <v>1.8663999999999998</v>
      </c>
      <c r="P1013" s="38">
        <f t="shared" si="251"/>
        <v>1.1664999999999999</v>
      </c>
      <c r="Q1013" s="38">
        <f t="shared" si="252"/>
        <v>4.6659999999999995</v>
      </c>
      <c r="R1013" s="38">
        <f t="shared" si="253"/>
        <v>0.83987999999999985</v>
      </c>
      <c r="S1013" s="38">
        <f t="shared" si="254"/>
        <v>9.332E-2</v>
      </c>
      <c r="T1013" s="39">
        <f t="shared" si="255"/>
        <v>121.54929999999997</v>
      </c>
    </row>
    <row r="1014" spans="2:20" ht="25.5" x14ac:dyDescent="0.2">
      <c r="B1014" s="109">
        <v>923</v>
      </c>
      <c r="C1014" s="30" t="s">
        <v>1023</v>
      </c>
      <c r="D1014" s="70">
        <v>2503.58</v>
      </c>
      <c r="E1014" s="69">
        <v>2615.2399999999998</v>
      </c>
      <c r="F1014" s="33">
        <v>1130</v>
      </c>
      <c r="G1014" s="34">
        <v>2737</v>
      </c>
      <c r="H1014" s="44" t="s">
        <v>824</v>
      </c>
      <c r="I1014" s="71">
        <f t="shared" si="256"/>
        <v>119.13</v>
      </c>
      <c r="J1014" s="72">
        <v>0</v>
      </c>
      <c r="K1014" s="38">
        <f t="shared" si="246"/>
        <v>11.913</v>
      </c>
      <c r="L1014" s="38">
        <f t="shared" si="247"/>
        <v>3.5738999999999996</v>
      </c>
      <c r="M1014" s="38">
        <f t="shared" si="248"/>
        <v>7.1477999999999993</v>
      </c>
      <c r="N1014" s="38">
        <f t="shared" si="249"/>
        <v>2.3826000000000001</v>
      </c>
      <c r="O1014" s="38">
        <f t="shared" si="250"/>
        <v>2.3826000000000001</v>
      </c>
      <c r="P1014" s="38">
        <f t="shared" si="251"/>
        <v>1.489125</v>
      </c>
      <c r="Q1014" s="38">
        <f t="shared" si="252"/>
        <v>5.9565000000000001</v>
      </c>
      <c r="R1014" s="38">
        <f t="shared" si="253"/>
        <v>1.0721699999999998</v>
      </c>
      <c r="S1014" s="38">
        <f t="shared" si="254"/>
        <v>0.11913</v>
      </c>
      <c r="T1014" s="39">
        <f t="shared" si="255"/>
        <v>155.16682500000002</v>
      </c>
    </row>
    <row r="1015" spans="2:20" ht="25.5" x14ac:dyDescent="0.2">
      <c r="B1015" s="109">
        <v>924</v>
      </c>
      <c r="C1015" s="30" t="s">
        <v>1024</v>
      </c>
      <c r="D1015" s="70">
        <v>5007.1499999999996</v>
      </c>
      <c r="E1015" s="69">
        <v>5230.47</v>
      </c>
      <c r="F1015" s="33">
        <v>1131</v>
      </c>
      <c r="G1015" s="34">
        <v>2738</v>
      </c>
      <c r="H1015" s="44" t="s">
        <v>824</v>
      </c>
      <c r="I1015" s="71">
        <f t="shared" si="256"/>
        <v>172.76</v>
      </c>
      <c r="J1015" s="72">
        <v>0</v>
      </c>
      <c r="K1015" s="38">
        <f t="shared" si="246"/>
        <v>17.276</v>
      </c>
      <c r="L1015" s="38">
        <f t="shared" si="247"/>
        <v>5.1827999999999994</v>
      </c>
      <c r="M1015" s="38">
        <f t="shared" si="248"/>
        <v>10.365599999999999</v>
      </c>
      <c r="N1015" s="38">
        <f t="shared" si="249"/>
        <v>3.4552</v>
      </c>
      <c r="O1015" s="38">
        <f t="shared" si="250"/>
        <v>3.4552</v>
      </c>
      <c r="P1015" s="38">
        <f t="shared" si="251"/>
        <v>2.1595</v>
      </c>
      <c r="Q1015" s="38">
        <f t="shared" si="252"/>
        <v>8.6379999999999999</v>
      </c>
      <c r="R1015" s="38">
        <f t="shared" si="253"/>
        <v>1.5548399999999998</v>
      </c>
      <c r="S1015" s="38">
        <f t="shared" si="254"/>
        <v>0.17276</v>
      </c>
      <c r="T1015" s="39">
        <f t="shared" si="255"/>
        <v>225.01990000000001</v>
      </c>
    </row>
    <row r="1016" spans="2:20" ht="25.5" x14ac:dyDescent="0.2">
      <c r="B1016" s="109">
        <v>925</v>
      </c>
      <c r="C1016" s="30" t="s">
        <v>1025</v>
      </c>
      <c r="D1016" s="70">
        <v>10014.299999999999</v>
      </c>
      <c r="E1016" s="69">
        <v>10460.94</v>
      </c>
      <c r="F1016" s="33">
        <v>1132</v>
      </c>
      <c r="G1016" s="34">
        <v>2739</v>
      </c>
      <c r="H1016" s="44" t="s">
        <v>824</v>
      </c>
      <c r="I1016" s="71">
        <f t="shared" si="256"/>
        <v>339.54</v>
      </c>
      <c r="J1016" s="72">
        <v>0</v>
      </c>
      <c r="K1016" s="38">
        <f t="shared" si="246"/>
        <v>33.954000000000001</v>
      </c>
      <c r="L1016" s="38">
        <f t="shared" si="247"/>
        <v>10.186199999999999</v>
      </c>
      <c r="M1016" s="38">
        <f t="shared" si="248"/>
        <v>20.372399999999999</v>
      </c>
      <c r="N1016" s="38">
        <f t="shared" si="249"/>
        <v>6.7908000000000008</v>
      </c>
      <c r="O1016" s="38">
        <f t="shared" si="250"/>
        <v>6.7908000000000008</v>
      </c>
      <c r="P1016" s="38">
        <f t="shared" si="251"/>
        <v>4.2442500000000001</v>
      </c>
      <c r="Q1016" s="38">
        <f t="shared" si="252"/>
        <v>16.977</v>
      </c>
      <c r="R1016" s="38">
        <f t="shared" si="253"/>
        <v>3.05586</v>
      </c>
      <c r="S1016" s="38">
        <f t="shared" si="254"/>
        <v>0.33954000000000001</v>
      </c>
      <c r="T1016" s="39">
        <f t="shared" si="255"/>
        <v>442.25084999999996</v>
      </c>
    </row>
    <row r="1017" spans="2:20" ht="25.5" x14ac:dyDescent="0.2">
      <c r="B1017" s="109">
        <v>926</v>
      </c>
      <c r="C1017" s="30" t="s">
        <v>1026</v>
      </c>
      <c r="D1017" s="70">
        <v>15021.47</v>
      </c>
      <c r="E1017" s="69">
        <v>15691.43</v>
      </c>
      <c r="F1017" s="33">
        <v>1133</v>
      </c>
      <c r="G1017" s="34">
        <v>2740</v>
      </c>
      <c r="H1017" s="44" t="s">
        <v>824</v>
      </c>
      <c r="I1017" s="71">
        <f t="shared" si="256"/>
        <v>363.35</v>
      </c>
      <c r="J1017" s="72">
        <v>0</v>
      </c>
      <c r="K1017" s="38">
        <f t="shared" si="246"/>
        <v>36.335000000000001</v>
      </c>
      <c r="L1017" s="38">
        <f t="shared" si="247"/>
        <v>10.900500000000001</v>
      </c>
      <c r="M1017" s="38">
        <f t="shared" si="248"/>
        <v>21.801000000000002</v>
      </c>
      <c r="N1017" s="38">
        <f t="shared" si="249"/>
        <v>7.2670000000000003</v>
      </c>
      <c r="O1017" s="38">
        <f t="shared" si="250"/>
        <v>7.2670000000000003</v>
      </c>
      <c r="P1017" s="38">
        <f t="shared" si="251"/>
        <v>4.5418750000000001</v>
      </c>
      <c r="Q1017" s="38">
        <f t="shared" si="252"/>
        <v>18.1675</v>
      </c>
      <c r="R1017" s="38">
        <f t="shared" si="253"/>
        <v>3.2701500000000001</v>
      </c>
      <c r="S1017" s="38">
        <f t="shared" si="254"/>
        <v>0.36335000000000001</v>
      </c>
      <c r="T1017" s="39">
        <f t="shared" si="255"/>
        <v>473.26337500000005</v>
      </c>
    </row>
    <row r="1018" spans="2:20" ht="25.5" x14ac:dyDescent="0.2">
      <c r="B1018" s="109">
        <v>927</v>
      </c>
      <c r="C1018" s="30" t="s">
        <v>1027</v>
      </c>
      <c r="D1018" s="70">
        <v>25035.77</v>
      </c>
      <c r="E1018" s="69">
        <v>26152.37</v>
      </c>
      <c r="F1018" s="33">
        <v>1134</v>
      </c>
      <c r="G1018" s="34">
        <v>2741</v>
      </c>
      <c r="H1018" s="44" t="s">
        <v>824</v>
      </c>
      <c r="I1018" s="71">
        <f t="shared" si="256"/>
        <v>462.64</v>
      </c>
      <c r="J1018" s="72">
        <v>0</v>
      </c>
      <c r="K1018" s="38">
        <f t="shared" si="246"/>
        <v>46.264000000000003</v>
      </c>
      <c r="L1018" s="38">
        <f t="shared" si="247"/>
        <v>13.879199999999999</v>
      </c>
      <c r="M1018" s="38">
        <f t="shared" si="248"/>
        <v>27.758399999999998</v>
      </c>
      <c r="N1018" s="38">
        <f t="shared" si="249"/>
        <v>9.2528000000000006</v>
      </c>
      <c r="O1018" s="38">
        <f t="shared" si="250"/>
        <v>9.2528000000000006</v>
      </c>
      <c r="P1018" s="38">
        <f t="shared" si="251"/>
        <v>5.7830000000000004</v>
      </c>
      <c r="Q1018" s="38">
        <f t="shared" si="252"/>
        <v>23.132000000000001</v>
      </c>
      <c r="R1018" s="38">
        <f t="shared" si="253"/>
        <v>4.1637599999999999</v>
      </c>
      <c r="S1018" s="38">
        <f t="shared" si="254"/>
        <v>0.46264</v>
      </c>
      <c r="T1018" s="39">
        <f t="shared" si="255"/>
        <v>602.58859999999993</v>
      </c>
    </row>
    <row r="1019" spans="2:20" ht="25.5" x14ac:dyDescent="0.2">
      <c r="B1019" s="109">
        <v>928</v>
      </c>
      <c r="C1019" s="30" t="s">
        <v>1028</v>
      </c>
      <c r="D1019" s="70">
        <v>37553.65</v>
      </c>
      <c r="E1019" s="69">
        <v>39228.54</v>
      </c>
      <c r="F1019" s="33">
        <v>1135</v>
      </c>
      <c r="G1019" s="34">
        <v>2742</v>
      </c>
      <c r="H1019" s="44" t="s">
        <v>824</v>
      </c>
      <c r="I1019" s="71">
        <f t="shared" si="256"/>
        <v>585.76</v>
      </c>
      <c r="J1019" s="72">
        <v>0</v>
      </c>
      <c r="K1019" s="38">
        <f t="shared" si="246"/>
        <v>58.576000000000001</v>
      </c>
      <c r="L1019" s="38">
        <f t="shared" si="247"/>
        <v>17.572799999999997</v>
      </c>
      <c r="M1019" s="38">
        <f t="shared" si="248"/>
        <v>35.145599999999995</v>
      </c>
      <c r="N1019" s="38">
        <f t="shared" si="249"/>
        <v>11.715199999999999</v>
      </c>
      <c r="O1019" s="38">
        <f t="shared" si="250"/>
        <v>11.715199999999999</v>
      </c>
      <c r="P1019" s="38">
        <f t="shared" si="251"/>
        <v>7.3220000000000001</v>
      </c>
      <c r="Q1019" s="38">
        <f t="shared" si="252"/>
        <v>29.288</v>
      </c>
      <c r="R1019" s="38">
        <f t="shared" si="253"/>
        <v>5.2718399999999992</v>
      </c>
      <c r="S1019" s="38">
        <f t="shared" si="254"/>
        <v>0.58576000000000006</v>
      </c>
      <c r="T1019" s="39">
        <f t="shared" si="255"/>
        <v>762.95240000000001</v>
      </c>
    </row>
    <row r="1020" spans="2:20" ht="25.5" x14ac:dyDescent="0.2">
      <c r="B1020" s="109">
        <v>929</v>
      </c>
      <c r="C1020" s="30" t="s">
        <v>1029</v>
      </c>
      <c r="D1020" s="70">
        <v>50071.55</v>
      </c>
      <c r="E1020" s="69">
        <v>52304.74</v>
      </c>
      <c r="F1020" s="33">
        <v>1136</v>
      </c>
      <c r="G1020" s="34">
        <v>2743</v>
      </c>
      <c r="H1020" s="44" t="s">
        <v>824</v>
      </c>
      <c r="I1020" s="71">
        <f t="shared" si="256"/>
        <v>776.37</v>
      </c>
      <c r="J1020" s="72">
        <v>0</v>
      </c>
      <c r="K1020" s="38">
        <f t="shared" si="246"/>
        <v>77.637</v>
      </c>
      <c r="L1020" s="38">
        <f t="shared" si="247"/>
        <v>23.2911</v>
      </c>
      <c r="M1020" s="38">
        <f t="shared" si="248"/>
        <v>46.5822</v>
      </c>
      <c r="N1020" s="38">
        <f t="shared" si="249"/>
        <v>15.5274</v>
      </c>
      <c r="O1020" s="38">
        <f t="shared" si="250"/>
        <v>15.5274</v>
      </c>
      <c r="P1020" s="38">
        <f t="shared" si="251"/>
        <v>9.7046250000000001</v>
      </c>
      <c r="Q1020" s="38">
        <f t="shared" si="252"/>
        <v>38.8185</v>
      </c>
      <c r="R1020" s="38">
        <f t="shared" si="253"/>
        <v>6.9873299999999992</v>
      </c>
      <c r="S1020" s="38">
        <f t="shared" si="254"/>
        <v>0.77637</v>
      </c>
      <c r="T1020" s="39">
        <f t="shared" si="255"/>
        <v>1011.2219249999999</v>
      </c>
    </row>
    <row r="1021" spans="2:20" ht="25.5" x14ac:dyDescent="0.2">
      <c r="B1021" s="109">
        <v>930</v>
      </c>
      <c r="C1021" s="30" t="s">
        <v>1030</v>
      </c>
      <c r="D1021" s="70">
        <v>62589.43</v>
      </c>
      <c r="E1021" s="69">
        <v>65380.92</v>
      </c>
      <c r="F1021" s="33">
        <v>1137</v>
      </c>
      <c r="G1021" s="34">
        <v>2744</v>
      </c>
      <c r="H1021" s="44" t="s">
        <v>824</v>
      </c>
      <c r="I1021" s="71">
        <f t="shared" si="256"/>
        <v>923.29</v>
      </c>
      <c r="J1021" s="72">
        <v>0</v>
      </c>
      <c r="K1021" s="38">
        <f t="shared" si="246"/>
        <v>92.329000000000008</v>
      </c>
      <c r="L1021" s="38">
        <f t="shared" si="247"/>
        <v>27.698699999999999</v>
      </c>
      <c r="M1021" s="38">
        <f t="shared" si="248"/>
        <v>55.397399999999998</v>
      </c>
      <c r="N1021" s="38">
        <f t="shared" si="249"/>
        <v>18.465799999999998</v>
      </c>
      <c r="O1021" s="38">
        <f t="shared" si="250"/>
        <v>18.465799999999998</v>
      </c>
      <c r="P1021" s="38">
        <f t="shared" si="251"/>
        <v>11.541125000000001</v>
      </c>
      <c r="Q1021" s="38">
        <f t="shared" si="252"/>
        <v>46.164500000000004</v>
      </c>
      <c r="R1021" s="38">
        <f t="shared" si="253"/>
        <v>8.3096099999999993</v>
      </c>
      <c r="S1021" s="38">
        <f t="shared" si="254"/>
        <v>0.92328999999999994</v>
      </c>
      <c r="T1021" s="39">
        <f t="shared" si="255"/>
        <v>1202.5852249999998</v>
      </c>
    </row>
    <row r="1022" spans="2:20" ht="25.5" x14ac:dyDescent="0.2">
      <c r="B1022" s="109">
        <v>931</v>
      </c>
      <c r="C1022" s="30" t="s">
        <v>1031</v>
      </c>
      <c r="D1022" s="70">
        <v>100143.09</v>
      </c>
      <c r="E1022" s="69">
        <v>104609.47</v>
      </c>
      <c r="F1022" s="33">
        <v>1138</v>
      </c>
      <c r="G1022" s="34">
        <v>2745</v>
      </c>
      <c r="H1022" s="44" t="s">
        <v>824</v>
      </c>
      <c r="I1022" s="71">
        <f t="shared" si="256"/>
        <v>1294.5999999999999</v>
      </c>
      <c r="J1022" s="72">
        <v>0</v>
      </c>
      <c r="K1022" s="38">
        <f t="shared" si="246"/>
        <v>129.46</v>
      </c>
      <c r="L1022" s="38">
        <f t="shared" si="247"/>
        <v>38.837999999999994</v>
      </c>
      <c r="M1022" s="38">
        <f t="shared" si="248"/>
        <v>77.675999999999988</v>
      </c>
      <c r="N1022" s="38">
        <f t="shared" si="249"/>
        <v>25.891999999999999</v>
      </c>
      <c r="O1022" s="38">
        <f t="shared" si="250"/>
        <v>25.891999999999999</v>
      </c>
      <c r="P1022" s="38">
        <f t="shared" si="251"/>
        <v>16.182500000000001</v>
      </c>
      <c r="Q1022" s="38">
        <f t="shared" si="252"/>
        <v>64.73</v>
      </c>
      <c r="R1022" s="38">
        <f t="shared" si="253"/>
        <v>11.651399999999999</v>
      </c>
      <c r="S1022" s="38">
        <f t="shared" si="254"/>
        <v>1.2946</v>
      </c>
      <c r="T1022" s="39">
        <f t="shared" si="255"/>
        <v>1686.2164999999998</v>
      </c>
    </row>
    <row r="1023" spans="2:20" ht="25.5" x14ac:dyDescent="0.2">
      <c r="B1023" s="109">
        <v>932</v>
      </c>
      <c r="C1023" s="30" t="s">
        <v>1032</v>
      </c>
      <c r="D1023" s="70">
        <v>150214.64000000001</v>
      </c>
      <c r="E1023" s="69">
        <v>156914.21</v>
      </c>
      <c r="F1023" s="33">
        <v>1139</v>
      </c>
      <c r="G1023" s="34">
        <v>2746</v>
      </c>
      <c r="H1023" s="44" t="s">
        <v>824</v>
      </c>
      <c r="I1023" s="71">
        <f t="shared" si="256"/>
        <v>1945.88</v>
      </c>
      <c r="J1023" s="72">
        <v>0</v>
      </c>
      <c r="K1023" s="38">
        <f t="shared" si="246"/>
        <v>194.58800000000002</v>
      </c>
      <c r="L1023" s="38">
        <f t="shared" si="247"/>
        <v>58.376400000000004</v>
      </c>
      <c r="M1023" s="38">
        <f t="shared" si="248"/>
        <v>116.75280000000001</v>
      </c>
      <c r="N1023" s="38">
        <f t="shared" si="249"/>
        <v>38.9176</v>
      </c>
      <c r="O1023" s="38">
        <f t="shared" si="250"/>
        <v>38.9176</v>
      </c>
      <c r="P1023" s="38">
        <f t="shared" si="251"/>
        <v>24.323500000000003</v>
      </c>
      <c r="Q1023" s="38">
        <f t="shared" si="252"/>
        <v>97.294000000000011</v>
      </c>
      <c r="R1023" s="38">
        <f t="shared" si="253"/>
        <v>17.512920000000001</v>
      </c>
      <c r="S1023" s="38">
        <f t="shared" si="254"/>
        <v>1.9458800000000001</v>
      </c>
      <c r="T1023" s="39">
        <f t="shared" si="255"/>
        <v>2534.5087000000012</v>
      </c>
    </row>
    <row r="1024" spans="2:20" ht="25.5" x14ac:dyDescent="0.2">
      <c r="B1024" s="109">
        <v>933</v>
      </c>
      <c r="C1024" s="30" t="s">
        <v>1033</v>
      </c>
      <c r="D1024" s="70">
        <v>250357.73</v>
      </c>
      <c r="E1024" s="69">
        <v>261523.68</v>
      </c>
      <c r="F1024" s="33">
        <v>1140</v>
      </c>
      <c r="G1024" s="34">
        <v>2747</v>
      </c>
      <c r="H1024" s="44" t="s">
        <v>824</v>
      </c>
      <c r="I1024" s="71">
        <f t="shared" si="256"/>
        <v>2620.98</v>
      </c>
      <c r="J1024" s="72">
        <v>0</v>
      </c>
      <c r="K1024" s="38">
        <f t="shared" si="246"/>
        <v>262.09800000000001</v>
      </c>
      <c r="L1024" s="38">
        <f t="shared" si="247"/>
        <v>78.629400000000004</v>
      </c>
      <c r="M1024" s="38">
        <f t="shared" si="248"/>
        <v>157.25880000000001</v>
      </c>
      <c r="N1024" s="38">
        <f t="shared" si="249"/>
        <v>52.419600000000003</v>
      </c>
      <c r="O1024" s="38">
        <f t="shared" si="250"/>
        <v>52.419600000000003</v>
      </c>
      <c r="P1024" s="38">
        <f t="shared" si="251"/>
        <v>32.762250000000002</v>
      </c>
      <c r="Q1024" s="38">
        <f t="shared" si="252"/>
        <v>131.04900000000001</v>
      </c>
      <c r="R1024" s="38">
        <f t="shared" si="253"/>
        <v>23.588819999999998</v>
      </c>
      <c r="S1024" s="38">
        <f t="shared" si="254"/>
        <v>2.6209799999999999</v>
      </c>
      <c r="T1024" s="39">
        <f t="shared" si="255"/>
        <v>3413.8264500000005</v>
      </c>
    </row>
    <row r="1025" spans="2:20" ht="25.5" x14ac:dyDescent="0.2">
      <c r="B1025" s="109">
        <v>934</v>
      </c>
      <c r="C1025" s="30" t="s">
        <v>1034</v>
      </c>
      <c r="D1025" s="70">
        <v>375536.58</v>
      </c>
      <c r="E1025" s="69">
        <v>392285.51</v>
      </c>
      <c r="F1025" s="33">
        <v>1141</v>
      </c>
      <c r="G1025" s="34">
        <v>2748</v>
      </c>
      <c r="H1025" s="44" t="s">
        <v>824</v>
      </c>
      <c r="I1025" s="71">
        <f t="shared" si="256"/>
        <v>3441.04</v>
      </c>
      <c r="J1025" s="72">
        <v>0</v>
      </c>
      <c r="K1025" s="38">
        <f t="shared" si="246"/>
        <v>344.10400000000004</v>
      </c>
      <c r="L1025" s="38">
        <f t="shared" si="247"/>
        <v>103.2312</v>
      </c>
      <c r="M1025" s="38">
        <f t="shared" si="248"/>
        <v>206.4624</v>
      </c>
      <c r="N1025" s="38">
        <f t="shared" si="249"/>
        <v>68.820800000000006</v>
      </c>
      <c r="O1025" s="38">
        <f t="shared" si="250"/>
        <v>68.820800000000006</v>
      </c>
      <c r="P1025" s="38">
        <f t="shared" si="251"/>
        <v>43.013000000000005</v>
      </c>
      <c r="Q1025" s="38">
        <f t="shared" si="252"/>
        <v>172.05200000000002</v>
      </c>
      <c r="R1025" s="38">
        <f t="shared" si="253"/>
        <v>30.969359999999998</v>
      </c>
      <c r="S1025" s="38">
        <f t="shared" si="254"/>
        <v>3.4410400000000001</v>
      </c>
      <c r="T1025" s="39">
        <f t="shared" si="255"/>
        <v>4481.9546</v>
      </c>
    </row>
    <row r="1026" spans="2:20" ht="25.5" x14ac:dyDescent="0.2">
      <c r="B1026" s="109">
        <v>935</v>
      </c>
      <c r="C1026" s="30" t="s">
        <v>1035</v>
      </c>
      <c r="D1026" s="70">
        <v>500715.44</v>
      </c>
      <c r="E1026" s="69">
        <v>523047.35</v>
      </c>
      <c r="F1026" s="33">
        <v>1142</v>
      </c>
      <c r="G1026" s="34">
        <v>2749</v>
      </c>
      <c r="H1026" s="44" t="s">
        <v>824</v>
      </c>
      <c r="I1026" s="71">
        <f t="shared" si="256"/>
        <v>4054.59</v>
      </c>
      <c r="J1026" s="72">
        <v>0</v>
      </c>
      <c r="K1026" s="38">
        <f t="shared" si="246"/>
        <v>405.45900000000006</v>
      </c>
      <c r="L1026" s="38">
        <f t="shared" si="247"/>
        <v>121.6377</v>
      </c>
      <c r="M1026" s="38">
        <f t="shared" si="248"/>
        <v>243.27539999999999</v>
      </c>
      <c r="N1026" s="38">
        <f t="shared" si="249"/>
        <v>81.091800000000006</v>
      </c>
      <c r="O1026" s="38">
        <f t="shared" si="250"/>
        <v>81.091800000000006</v>
      </c>
      <c r="P1026" s="38">
        <f t="shared" si="251"/>
        <v>50.682375000000008</v>
      </c>
      <c r="Q1026" s="38">
        <f t="shared" si="252"/>
        <v>202.72950000000003</v>
      </c>
      <c r="R1026" s="38">
        <f t="shared" si="253"/>
        <v>36.491309999999999</v>
      </c>
      <c r="S1026" s="38">
        <f t="shared" si="254"/>
        <v>4.0545900000000001</v>
      </c>
      <c r="T1026" s="39">
        <f t="shared" si="255"/>
        <v>5281.1034750000017</v>
      </c>
    </row>
    <row r="1027" spans="2:20" ht="25.5" x14ac:dyDescent="0.2">
      <c r="B1027" s="109">
        <v>936</v>
      </c>
      <c r="C1027" s="30" t="s">
        <v>1036</v>
      </c>
      <c r="D1027" s="70">
        <v>751073.17</v>
      </c>
      <c r="E1027" s="69">
        <v>784571.03</v>
      </c>
      <c r="F1027" s="33">
        <v>1614</v>
      </c>
      <c r="G1027" s="34">
        <v>2750</v>
      </c>
      <c r="H1027" s="44" t="s">
        <v>824</v>
      </c>
      <c r="I1027" s="71">
        <f t="shared" si="256"/>
        <v>4866.7</v>
      </c>
      <c r="J1027" s="72">
        <v>0</v>
      </c>
      <c r="K1027" s="38">
        <f t="shared" si="246"/>
        <v>486.67</v>
      </c>
      <c r="L1027" s="38">
        <f t="shared" si="247"/>
        <v>146.00099999999998</v>
      </c>
      <c r="M1027" s="38">
        <f t="shared" si="248"/>
        <v>292.00199999999995</v>
      </c>
      <c r="N1027" s="38">
        <f t="shared" si="249"/>
        <v>97.334000000000003</v>
      </c>
      <c r="O1027" s="38">
        <f t="shared" si="250"/>
        <v>97.334000000000003</v>
      </c>
      <c r="P1027" s="38">
        <f t="shared" si="251"/>
        <v>60.833750000000002</v>
      </c>
      <c r="Q1027" s="38">
        <f t="shared" si="252"/>
        <v>243.33500000000001</v>
      </c>
      <c r="R1027" s="38">
        <f t="shared" si="253"/>
        <v>43.800299999999993</v>
      </c>
      <c r="S1027" s="38">
        <f t="shared" si="254"/>
        <v>4.8666999999999998</v>
      </c>
      <c r="T1027" s="39">
        <f t="shared" si="255"/>
        <v>6338.8767499999985</v>
      </c>
    </row>
    <row r="1028" spans="2:20" ht="25.5" x14ac:dyDescent="0.2">
      <c r="B1028" s="109">
        <v>937</v>
      </c>
      <c r="C1028" s="30" t="s">
        <v>1037</v>
      </c>
      <c r="D1028" s="70">
        <v>1126609.75</v>
      </c>
      <c r="E1028" s="69">
        <v>1176856.54</v>
      </c>
      <c r="F1028" s="33">
        <v>1615</v>
      </c>
      <c r="G1028" s="34">
        <v>2751</v>
      </c>
      <c r="H1028" s="44" t="s">
        <v>824</v>
      </c>
      <c r="I1028" s="71">
        <f t="shared" si="256"/>
        <v>5831.7</v>
      </c>
      <c r="J1028" s="72">
        <v>0</v>
      </c>
      <c r="K1028" s="38">
        <f t="shared" si="246"/>
        <v>583.16999999999996</v>
      </c>
      <c r="L1028" s="38">
        <f t="shared" si="247"/>
        <v>174.95099999999999</v>
      </c>
      <c r="M1028" s="38">
        <f t="shared" si="248"/>
        <v>349.90199999999999</v>
      </c>
      <c r="N1028" s="38">
        <f t="shared" si="249"/>
        <v>116.634</v>
      </c>
      <c r="O1028" s="38">
        <f t="shared" si="250"/>
        <v>116.634</v>
      </c>
      <c r="P1028" s="38">
        <f t="shared" si="251"/>
        <v>72.896249999999995</v>
      </c>
      <c r="Q1028" s="38">
        <f t="shared" si="252"/>
        <v>291.58499999999998</v>
      </c>
      <c r="R1028" s="38">
        <f t="shared" si="253"/>
        <v>52.485299999999995</v>
      </c>
      <c r="S1028" s="38">
        <f t="shared" si="254"/>
        <v>5.8316999999999997</v>
      </c>
      <c r="T1028" s="39">
        <f t="shared" si="255"/>
        <v>7595.7892499999998</v>
      </c>
    </row>
    <row r="1029" spans="2:20" ht="25.5" x14ac:dyDescent="0.2">
      <c r="B1029" s="109">
        <v>938</v>
      </c>
      <c r="C1029" s="30" t="s">
        <v>1038</v>
      </c>
      <c r="D1029" s="70">
        <v>1502146.34</v>
      </c>
      <c r="E1029" s="69">
        <v>1569142.07</v>
      </c>
      <c r="F1029" s="33">
        <v>1616</v>
      </c>
      <c r="G1029" s="34">
        <v>2752</v>
      </c>
      <c r="H1029" s="44" t="s">
        <v>824</v>
      </c>
      <c r="I1029" s="71">
        <f t="shared" si="256"/>
        <v>6780.81</v>
      </c>
      <c r="J1029" s="72">
        <v>0</v>
      </c>
      <c r="K1029" s="38">
        <f t="shared" si="246"/>
        <v>678.08100000000013</v>
      </c>
      <c r="L1029" s="38">
        <f t="shared" si="247"/>
        <v>203.42430000000002</v>
      </c>
      <c r="M1029" s="38">
        <f t="shared" si="248"/>
        <v>406.84860000000003</v>
      </c>
      <c r="N1029" s="38">
        <f t="shared" si="249"/>
        <v>135.61620000000002</v>
      </c>
      <c r="O1029" s="38">
        <f t="shared" si="250"/>
        <v>135.61620000000002</v>
      </c>
      <c r="P1029" s="38">
        <f t="shared" si="251"/>
        <v>84.760125000000016</v>
      </c>
      <c r="Q1029" s="38">
        <f t="shared" si="252"/>
        <v>339.04050000000007</v>
      </c>
      <c r="R1029" s="38">
        <f t="shared" si="253"/>
        <v>61.027290000000001</v>
      </c>
      <c r="S1029" s="38">
        <f t="shared" si="254"/>
        <v>6.7808100000000007</v>
      </c>
      <c r="T1029" s="39">
        <f t="shared" si="255"/>
        <v>8832.0050250000004</v>
      </c>
    </row>
    <row r="1030" spans="2:20" ht="25.5" x14ac:dyDescent="0.2">
      <c r="B1030" s="109">
        <v>939</v>
      </c>
      <c r="C1030" s="30" t="s">
        <v>1039</v>
      </c>
      <c r="D1030" s="70">
        <v>1502146.34</v>
      </c>
      <c r="E1030" s="69">
        <v>1569142.07</v>
      </c>
      <c r="F1030" s="33">
        <v>1617</v>
      </c>
      <c r="G1030" s="34">
        <v>2753</v>
      </c>
      <c r="H1030" s="44" t="s">
        <v>824</v>
      </c>
      <c r="I1030" s="71">
        <f t="shared" si="256"/>
        <v>7407.33</v>
      </c>
      <c r="J1030" s="72">
        <v>0</v>
      </c>
      <c r="K1030" s="38">
        <f t="shared" si="246"/>
        <v>740.73300000000006</v>
      </c>
      <c r="L1030" s="38">
        <f t="shared" si="247"/>
        <v>222.2199</v>
      </c>
      <c r="M1030" s="38">
        <f t="shared" si="248"/>
        <v>444.43979999999999</v>
      </c>
      <c r="N1030" s="38">
        <f t="shared" si="249"/>
        <v>148.14660000000001</v>
      </c>
      <c r="O1030" s="38">
        <f t="shared" si="250"/>
        <v>148.14660000000001</v>
      </c>
      <c r="P1030" s="38">
        <f t="shared" si="251"/>
        <v>92.591625000000008</v>
      </c>
      <c r="Q1030" s="38">
        <f t="shared" si="252"/>
        <v>370.36650000000003</v>
      </c>
      <c r="R1030" s="38">
        <f t="shared" si="253"/>
        <v>66.665969999999987</v>
      </c>
      <c r="S1030" s="38">
        <f t="shared" si="254"/>
        <v>7.40733</v>
      </c>
      <c r="T1030" s="39">
        <f t="shared" si="255"/>
        <v>9648.0473249999995</v>
      </c>
    </row>
    <row r="1031" spans="2:20" x14ac:dyDescent="0.2">
      <c r="B1031" s="206"/>
      <c r="C1031" s="206"/>
      <c r="D1031" s="206"/>
      <c r="E1031" s="206"/>
      <c r="F1031" s="206"/>
      <c r="G1031" s="206"/>
      <c r="H1031" s="206"/>
      <c r="I1031" s="206"/>
      <c r="J1031" s="206"/>
    </row>
    <row r="1032" spans="2:20" ht="15.75" x14ac:dyDescent="0.25">
      <c r="B1032" s="105"/>
      <c r="C1032" s="103"/>
      <c r="D1032" s="99"/>
      <c r="E1032" s="100"/>
      <c r="F1032" s="104"/>
      <c r="G1032" s="105"/>
      <c r="H1032" s="106"/>
      <c r="I1032" s="107"/>
      <c r="J1032" s="108"/>
    </row>
    <row r="1033" spans="2:20" ht="15.75" x14ac:dyDescent="0.25">
      <c r="B1033" s="105"/>
      <c r="C1033" s="103"/>
      <c r="D1033" s="99"/>
      <c r="E1033" s="100"/>
      <c r="F1033" s="104"/>
      <c r="G1033" s="105"/>
      <c r="H1033" s="106"/>
      <c r="I1033" s="107"/>
      <c r="J1033" s="108"/>
    </row>
    <row r="1034" spans="2:20" ht="15.75" x14ac:dyDescent="0.25">
      <c r="B1034" s="105"/>
      <c r="C1034" s="103"/>
      <c r="D1034" s="99"/>
      <c r="E1034" s="100"/>
      <c r="F1034" s="104"/>
      <c r="G1034" s="105"/>
      <c r="H1034" s="106"/>
      <c r="I1034" s="107"/>
      <c r="J1034" s="108"/>
    </row>
    <row r="1035" spans="2:20" ht="15.75" x14ac:dyDescent="0.2">
      <c r="B1035" s="212" t="s">
        <v>671</v>
      </c>
      <c r="C1035" s="212"/>
      <c r="D1035" s="212"/>
      <c r="E1035" s="212"/>
      <c r="F1035" s="212"/>
      <c r="G1035" s="212"/>
      <c r="H1035" s="212"/>
      <c r="I1035" s="212"/>
      <c r="J1035" s="212"/>
      <c r="K1035" s="212"/>
      <c r="L1035" s="212"/>
      <c r="M1035" s="212"/>
      <c r="N1035" s="212"/>
      <c r="O1035" s="212"/>
      <c r="P1035" s="212"/>
      <c r="Q1035" s="212"/>
      <c r="R1035" s="212"/>
      <c r="S1035" s="212"/>
      <c r="T1035" s="212"/>
    </row>
    <row r="1036" spans="2:20" ht="15.75" x14ac:dyDescent="0.2">
      <c r="B1036" s="82"/>
      <c r="C1036" s="82"/>
      <c r="D1036" s="82"/>
      <c r="E1036" s="82"/>
      <c r="F1036" s="82"/>
      <c r="G1036" s="82"/>
      <c r="H1036" s="82"/>
      <c r="I1036" s="82"/>
      <c r="J1036" s="82"/>
      <c r="K1036" s="82"/>
      <c r="L1036" s="82"/>
      <c r="M1036" s="82"/>
      <c r="N1036" s="82"/>
      <c r="O1036" s="82"/>
      <c r="P1036" s="82"/>
      <c r="Q1036" s="82"/>
      <c r="R1036" s="82"/>
      <c r="S1036" s="82"/>
      <c r="T1036" s="82"/>
    </row>
    <row r="1037" spans="2:20" ht="15.75" x14ac:dyDescent="0.2">
      <c r="B1037" s="208" t="s">
        <v>1040</v>
      </c>
      <c r="C1037" s="208"/>
      <c r="D1037" s="208"/>
      <c r="E1037" s="208"/>
      <c r="F1037" s="208"/>
      <c r="G1037" s="208"/>
      <c r="H1037" s="208"/>
      <c r="I1037" s="208"/>
      <c r="J1037" s="208"/>
      <c r="K1037" s="82"/>
      <c r="L1037" s="82"/>
      <c r="M1037" s="82"/>
      <c r="N1037" s="82"/>
      <c r="O1037" s="82"/>
      <c r="P1037" s="82"/>
      <c r="Q1037" s="82"/>
      <c r="R1037" s="82"/>
      <c r="S1037" s="82"/>
      <c r="T1037" s="82"/>
    </row>
    <row r="1038" spans="2:20" ht="15.75" x14ac:dyDescent="0.2">
      <c r="B1038" s="192" t="s">
        <v>8</v>
      </c>
      <c r="C1038" s="198" t="s">
        <v>9</v>
      </c>
      <c r="D1038" s="200" t="s">
        <v>255</v>
      </c>
      <c r="E1038" s="201" t="s">
        <v>256</v>
      </c>
      <c r="F1038" s="202" t="s">
        <v>12</v>
      </c>
      <c r="G1038" s="198" t="s">
        <v>13</v>
      </c>
      <c r="H1038" s="199" t="s">
        <v>14</v>
      </c>
      <c r="I1038" s="69" t="s">
        <v>257</v>
      </c>
      <c r="J1038" s="69" t="s">
        <v>258</v>
      </c>
      <c r="K1038" s="208" t="s">
        <v>7</v>
      </c>
      <c r="L1038" s="208"/>
      <c r="M1038" s="208"/>
      <c r="N1038" s="208"/>
      <c r="O1038" s="208"/>
      <c r="P1038" s="208"/>
      <c r="Q1038" s="82"/>
      <c r="R1038" s="82"/>
      <c r="S1038" s="82"/>
      <c r="T1038" s="82"/>
    </row>
    <row r="1039" spans="2:20" ht="22.5" x14ac:dyDescent="0.2">
      <c r="B1039" s="192"/>
      <c r="C1039" s="198"/>
      <c r="D1039" s="200"/>
      <c r="E1039" s="201"/>
      <c r="F1039" s="202"/>
      <c r="G1039" s="198"/>
      <c r="H1039" s="199"/>
      <c r="I1039" s="69" t="s">
        <v>27</v>
      </c>
      <c r="J1039" s="69" t="s">
        <v>28</v>
      </c>
      <c r="K1039" s="25" t="s">
        <v>17</v>
      </c>
      <c r="L1039" s="25" t="s">
        <v>18</v>
      </c>
      <c r="M1039" s="25" t="s">
        <v>19</v>
      </c>
      <c r="N1039" s="25" t="s">
        <v>20</v>
      </c>
      <c r="O1039" s="25" t="s">
        <v>21</v>
      </c>
      <c r="P1039" s="25" t="s">
        <v>22</v>
      </c>
      <c r="Q1039" s="25" t="s">
        <v>23</v>
      </c>
      <c r="R1039" s="25" t="s">
        <v>24</v>
      </c>
      <c r="S1039" s="25" t="s">
        <v>25</v>
      </c>
      <c r="T1039" s="191" t="s">
        <v>26</v>
      </c>
    </row>
    <row r="1040" spans="2:20" ht="22.5" x14ac:dyDescent="0.2">
      <c r="B1040" s="213" t="s">
        <v>1041</v>
      </c>
      <c r="C1040" s="213"/>
      <c r="D1040" s="213"/>
      <c r="E1040" s="213"/>
      <c r="F1040" s="213"/>
      <c r="G1040" s="213"/>
      <c r="H1040" s="213"/>
      <c r="I1040" s="213"/>
      <c r="J1040" s="213"/>
      <c r="K1040" s="28" t="s">
        <v>27</v>
      </c>
      <c r="L1040" s="28" t="s">
        <v>27</v>
      </c>
      <c r="M1040" s="28" t="s">
        <v>27</v>
      </c>
      <c r="N1040" s="28" t="s">
        <v>27</v>
      </c>
      <c r="O1040" s="28" t="s">
        <v>27</v>
      </c>
      <c r="P1040" s="28" t="s">
        <v>27</v>
      </c>
      <c r="Q1040" s="28" t="s">
        <v>27</v>
      </c>
      <c r="R1040" s="28" t="s">
        <v>27</v>
      </c>
      <c r="S1040" s="28" t="s">
        <v>27</v>
      </c>
      <c r="T1040" s="191"/>
    </row>
    <row r="1041" spans="2:20" ht="28.5" x14ac:dyDescent="0.2">
      <c r="B1041" s="109">
        <v>940</v>
      </c>
      <c r="C1041" s="30" t="s">
        <v>1042</v>
      </c>
      <c r="D1041" s="70" t="s">
        <v>67</v>
      </c>
      <c r="E1041" s="69" t="s">
        <v>67</v>
      </c>
      <c r="F1041" s="33">
        <v>1410</v>
      </c>
      <c r="G1041" s="34">
        <v>3443</v>
      </c>
      <c r="H1041" s="110" t="s">
        <v>674</v>
      </c>
      <c r="I1041" s="71">
        <v>0</v>
      </c>
      <c r="J1041" s="72">
        <v>0</v>
      </c>
      <c r="K1041" s="38">
        <f t="shared" ref="K1041:K1061" si="257">0.1*I1041</f>
        <v>0</v>
      </c>
      <c r="L1041" s="38">
        <f t="shared" ref="L1041:L1061" si="258">0.03*I1041</f>
        <v>0</v>
      </c>
      <c r="M1041" s="38">
        <f t="shared" ref="M1041:M1061" si="259">0.06*I1041</f>
        <v>0</v>
      </c>
      <c r="N1041" s="38">
        <f t="shared" ref="N1041:N1061" si="260">0.02*I1041</f>
        <v>0</v>
      </c>
      <c r="O1041" s="38">
        <f t="shared" ref="O1041:O1061" si="261">0.02*I1041</f>
        <v>0</v>
      </c>
      <c r="P1041" s="38">
        <f t="shared" ref="P1041:P1061" si="262">0.0125*I1041</f>
        <v>0</v>
      </c>
      <c r="Q1041" s="38">
        <f t="shared" ref="Q1041:Q1061" si="263">0.05*I1041</f>
        <v>0</v>
      </c>
      <c r="R1041" s="38">
        <f t="shared" ref="R1041:R1061" si="264">0.009*I1041</f>
        <v>0</v>
      </c>
      <c r="S1041" s="38">
        <f t="shared" ref="S1041:S1061" si="265">0.001*I1041</f>
        <v>0</v>
      </c>
      <c r="T1041" s="39">
        <f t="shared" ref="T1041:T1061" si="266">SUM(I1041:S1041)</f>
        <v>0</v>
      </c>
    </row>
    <row r="1042" spans="2:20" ht="28.5" x14ac:dyDescent="0.2">
      <c r="B1042" s="109">
        <v>941</v>
      </c>
      <c r="C1042" s="30" t="s">
        <v>1043</v>
      </c>
      <c r="D1042" s="70" t="s">
        <v>67</v>
      </c>
      <c r="E1042" s="69" t="s">
        <v>67</v>
      </c>
      <c r="F1042" s="33">
        <v>0</v>
      </c>
      <c r="G1042" s="34">
        <v>3444</v>
      </c>
      <c r="H1042" s="35" t="s">
        <v>30</v>
      </c>
      <c r="I1042" s="71">
        <v>0</v>
      </c>
      <c r="J1042" s="72">
        <v>0</v>
      </c>
      <c r="K1042" s="38">
        <f t="shared" si="257"/>
        <v>0</v>
      </c>
      <c r="L1042" s="38">
        <f t="shared" si="258"/>
        <v>0</v>
      </c>
      <c r="M1042" s="38">
        <f t="shared" si="259"/>
        <v>0</v>
      </c>
      <c r="N1042" s="38">
        <f t="shared" si="260"/>
        <v>0</v>
      </c>
      <c r="O1042" s="38">
        <f t="shared" si="261"/>
        <v>0</v>
      </c>
      <c r="P1042" s="38">
        <f t="shared" si="262"/>
        <v>0</v>
      </c>
      <c r="Q1042" s="38">
        <f t="shared" si="263"/>
        <v>0</v>
      </c>
      <c r="R1042" s="38">
        <f t="shared" si="264"/>
        <v>0</v>
      </c>
      <c r="S1042" s="38">
        <f t="shared" si="265"/>
        <v>0</v>
      </c>
      <c r="T1042" s="39">
        <f t="shared" si="266"/>
        <v>0</v>
      </c>
    </row>
    <row r="1043" spans="2:20" x14ac:dyDescent="0.2">
      <c r="B1043" s="109">
        <v>942</v>
      </c>
      <c r="C1043" s="30" t="s">
        <v>1044</v>
      </c>
      <c r="D1043" s="70">
        <v>625.89</v>
      </c>
      <c r="E1043" s="69">
        <v>653.79999999999995</v>
      </c>
      <c r="F1043" s="33">
        <v>1411</v>
      </c>
      <c r="G1043" s="34">
        <v>3445</v>
      </c>
      <c r="H1043" s="35" t="s">
        <v>30</v>
      </c>
      <c r="I1043" s="71">
        <v>0</v>
      </c>
      <c r="J1043" s="72">
        <v>0</v>
      </c>
      <c r="K1043" s="38">
        <f t="shared" si="257"/>
        <v>0</v>
      </c>
      <c r="L1043" s="38">
        <f t="shared" si="258"/>
        <v>0</v>
      </c>
      <c r="M1043" s="38">
        <f t="shared" si="259"/>
        <v>0</v>
      </c>
      <c r="N1043" s="38">
        <f t="shared" si="260"/>
        <v>0</v>
      </c>
      <c r="O1043" s="38">
        <f t="shared" si="261"/>
        <v>0</v>
      </c>
      <c r="P1043" s="38">
        <f t="shared" si="262"/>
        <v>0</v>
      </c>
      <c r="Q1043" s="38">
        <f t="shared" si="263"/>
        <v>0</v>
      </c>
      <c r="R1043" s="38">
        <f t="shared" si="264"/>
        <v>0</v>
      </c>
      <c r="S1043" s="38">
        <f t="shared" si="265"/>
        <v>0</v>
      </c>
      <c r="T1043" s="39">
        <f t="shared" si="266"/>
        <v>0</v>
      </c>
    </row>
    <row r="1044" spans="2:20" x14ac:dyDescent="0.2">
      <c r="B1044" s="109">
        <v>943</v>
      </c>
      <c r="C1044" s="30" t="s">
        <v>1045</v>
      </c>
      <c r="D1044" s="70">
        <v>1251.79</v>
      </c>
      <c r="E1044" s="69">
        <v>1307.6199999999999</v>
      </c>
      <c r="F1044" s="33">
        <v>1412</v>
      </c>
      <c r="G1044" s="34">
        <v>3446</v>
      </c>
      <c r="H1044" s="35" t="s">
        <v>30</v>
      </c>
      <c r="I1044" s="71">
        <v>0</v>
      </c>
      <c r="J1044" s="72">
        <v>0</v>
      </c>
      <c r="K1044" s="38">
        <f t="shared" si="257"/>
        <v>0</v>
      </c>
      <c r="L1044" s="38">
        <f t="shared" si="258"/>
        <v>0</v>
      </c>
      <c r="M1044" s="38">
        <f t="shared" si="259"/>
        <v>0</v>
      </c>
      <c r="N1044" s="38">
        <f t="shared" si="260"/>
        <v>0</v>
      </c>
      <c r="O1044" s="38">
        <f t="shared" si="261"/>
        <v>0</v>
      </c>
      <c r="P1044" s="38">
        <f t="shared" si="262"/>
        <v>0</v>
      </c>
      <c r="Q1044" s="38">
        <f t="shared" si="263"/>
        <v>0</v>
      </c>
      <c r="R1044" s="38">
        <f t="shared" si="264"/>
        <v>0</v>
      </c>
      <c r="S1044" s="38">
        <f t="shared" si="265"/>
        <v>0</v>
      </c>
      <c r="T1044" s="39">
        <f t="shared" si="266"/>
        <v>0</v>
      </c>
    </row>
    <row r="1045" spans="2:20" x14ac:dyDescent="0.2">
      <c r="B1045" s="109">
        <v>944</v>
      </c>
      <c r="C1045" s="30" t="s">
        <v>1046</v>
      </c>
      <c r="D1045" s="70">
        <v>2503.58</v>
      </c>
      <c r="E1045" s="69">
        <v>2615.2399999999998</v>
      </c>
      <c r="F1045" s="33">
        <v>1413</v>
      </c>
      <c r="G1045" s="34">
        <v>3447</v>
      </c>
      <c r="H1045" s="35" t="s">
        <v>30</v>
      </c>
      <c r="I1045" s="71">
        <v>0</v>
      </c>
      <c r="J1045" s="72">
        <v>0</v>
      </c>
      <c r="K1045" s="38">
        <f t="shared" si="257"/>
        <v>0</v>
      </c>
      <c r="L1045" s="38">
        <f t="shared" si="258"/>
        <v>0</v>
      </c>
      <c r="M1045" s="38">
        <f t="shared" si="259"/>
        <v>0</v>
      </c>
      <c r="N1045" s="38">
        <f t="shared" si="260"/>
        <v>0</v>
      </c>
      <c r="O1045" s="38">
        <f t="shared" si="261"/>
        <v>0</v>
      </c>
      <c r="P1045" s="38">
        <f t="shared" si="262"/>
        <v>0</v>
      </c>
      <c r="Q1045" s="38">
        <f t="shared" si="263"/>
        <v>0</v>
      </c>
      <c r="R1045" s="38">
        <f t="shared" si="264"/>
        <v>0</v>
      </c>
      <c r="S1045" s="38">
        <f t="shared" si="265"/>
        <v>0</v>
      </c>
      <c r="T1045" s="39">
        <f t="shared" si="266"/>
        <v>0</v>
      </c>
    </row>
    <row r="1046" spans="2:20" x14ac:dyDescent="0.2">
      <c r="B1046" s="109">
        <v>945</v>
      </c>
      <c r="C1046" s="30" t="s">
        <v>1047</v>
      </c>
      <c r="D1046" s="70">
        <v>5007.1499999999996</v>
      </c>
      <c r="E1046" s="69">
        <v>5230.47</v>
      </c>
      <c r="F1046" s="33">
        <v>1414</v>
      </c>
      <c r="G1046" s="34">
        <v>3448</v>
      </c>
      <c r="H1046" s="35" t="s">
        <v>30</v>
      </c>
      <c r="I1046" s="71">
        <v>0</v>
      </c>
      <c r="J1046" s="72">
        <v>0</v>
      </c>
      <c r="K1046" s="38">
        <f t="shared" si="257"/>
        <v>0</v>
      </c>
      <c r="L1046" s="38">
        <f t="shared" si="258"/>
        <v>0</v>
      </c>
      <c r="M1046" s="38">
        <f t="shared" si="259"/>
        <v>0</v>
      </c>
      <c r="N1046" s="38">
        <f t="shared" si="260"/>
        <v>0</v>
      </c>
      <c r="O1046" s="38">
        <f t="shared" si="261"/>
        <v>0</v>
      </c>
      <c r="P1046" s="38">
        <f t="shared" si="262"/>
        <v>0</v>
      </c>
      <c r="Q1046" s="38">
        <f t="shared" si="263"/>
        <v>0</v>
      </c>
      <c r="R1046" s="38">
        <f t="shared" si="264"/>
        <v>0</v>
      </c>
      <c r="S1046" s="38">
        <f t="shared" si="265"/>
        <v>0</v>
      </c>
      <c r="T1046" s="39">
        <f t="shared" si="266"/>
        <v>0</v>
      </c>
    </row>
    <row r="1047" spans="2:20" x14ac:dyDescent="0.2">
      <c r="B1047" s="109">
        <v>946</v>
      </c>
      <c r="C1047" s="30" t="s">
        <v>1048</v>
      </c>
      <c r="D1047" s="70">
        <v>10014.299999999999</v>
      </c>
      <c r="E1047" s="69">
        <v>10460.94</v>
      </c>
      <c r="F1047" s="33">
        <v>1415</v>
      </c>
      <c r="G1047" s="34">
        <v>3449</v>
      </c>
      <c r="H1047" s="35" t="s">
        <v>30</v>
      </c>
      <c r="I1047" s="71">
        <v>0</v>
      </c>
      <c r="J1047" s="72">
        <v>0</v>
      </c>
      <c r="K1047" s="38">
        <f t="shared" si="257"/>
        <v>0</v>
      </c>
      <c r="L1047" s="38">
        <f t="shared" si="258"/>
        <v>0</v>
      </c>
      <c r="M1047" s="38">
        <f t="shared" si="259"/>
        <v>0</v>
      </c>
      <c r="N1047" s="38">
        <f t="shared" si="260"/>
        <v>0</v>
      </c>
      <c r="O1047" s="38">
        <f t="shared" si="261"/>
        <v>0</v>
      </c>
      <c r="P1047" s="38">
        <f t="shared" si="262"/>
        <v>0</v>
      </c>
      <c r="Q1047" s="38">
        <f t="shared" si="263"/>
        <v>0</v>
      </c>
      <c r="R1047" s="38">
        <f t="shared" si="264"/>
        <v>0</v>
      </c>
      <c r="S1047" s="38">
        <f t="shared" si="265"/>
        <v>0</v>
      </c>
      <c r="T1047" s="39">
        <f t="shared" si="266"/>
        <v>0</v>
      </c>
    </row>
    <row r="1048" spans="2:20" x14ac:dyDescent="0.2">
      <c r="B1048" s="109">
        <v>947</v>
      </c>
      <c r="C1048" s="30" t="s">
        <v>1049</v>
      </c>
      <c r="D1048" s="70">
        <v>15021.47</v>
      </c>
      <c r="E1048" s="69">
        <v>15691.43</v>
      </c>
      <c r="F1048" s="33">
        <v>1416</v>
      </c>
      <c r="G1048" s="34">
        <v>3450</v>
      </c>
      <c r="H1048" s="35" t="s">
        <v>30</v>
      </c>
      <c r="I1048" s="71">
        <v>0</v>
      </c>
      <c r="J1048" s="72">
        <v>0</v>
      </c>
      <c r="K1048" s="38">
        <f t="shared" si="257"/>
        <v>0</v>
      </c>
      <c r="L1048" s="38">
        <f t="shared" si="258"/>
        <v>0</v>
      </c>
      <c r="M1048" s="38">
        <f t="shared" si="259"/>
        <v>0</v>
      </c>
      <c r="N1048" s="38">
        <f t="shared" si="260"/>
        <v>0</v>
      </c>
      <c r="O1048" s="38">
        <f t="shared" si="261"/>
        <v>0</v>
      </c>
      <c r="P1048" s="38">
        <f t="shared" si="262"/>
        <v>0</v>
      </c>
      <c r="Q1048" s="38">
        <f t="shared" si="263"/>
        <v>0</v>
      </c>
      <c r="R1048" s="38">
        <f t="shared" si="264"/>
        <v>0</v>
      </c>
      <c r="S1048" s="38">
        <f t="shared" si="265"/>
        <v>0</v>
      </c>
      <c r="T1048" s="39">
        <f t="shared" si="266"/>
        <v>0</v>
      </c>
    </row>
    <row r="1049" spans="2:20" x14ac:dyDescent="0.2">
      <c r="B1049" s="109">
        <v>948</v>
      </c>
      <c r="C1049" s="30" t="s">
        <v>1050</v>
      </c>
      <c r="D1049" s="70">
        <v>25035.77</v>
      </c>
      <c r="E1049" s="69">
        <v>26152.37</v>
      </c>
      <c r="F1049" s="33">
        <v>1417</v>
      </c>
      <c r="G1049" s="34">
        <v>3451</v>
      </c>
      <c r="H1049" s="35" t="s">
        <v>30</v>
      </c>
      <c r="I1049" s="71">
        <v>0</v>
      </c>
      <c r="J1049" s="72">
        <v>0</v>
      </c>
      <c r="K1049" s="38">
        <f t="shared" si="257"/>
        <v>0</v>
      </c>
      <c r="L1049" s="38">
        <f t="shared" si="258"/>
        <v>0</v>
      </c>
      <c r="M1049" s="38">
        <f t="shared" si="259"/>
        <v>0</v>
      </c>
      <c r="N1049" s="38">
        <f t="shared" si="260"/>
        <v>0</v>
      </c>
      <c r="O1049" s="38">
        <f t="shared" si="261"/>
        <v>0</v>
      </c>
      <c r="P1049" s="38">
        <f t="shared" si="262"/>
        <v>0</v>
      </c>
      <c r="Q1049" s="38">
        <f t="shared" si="263"/>
        <v>0</v>
      </c>
      <c r="R1049" s="38">
        <f t="shared" si="264"/>
        <v>0</v>
      </c>
      <c r="S1049" s="38">
        <f t="shared" si="265"/>
        <v>0</v>
      </c>
      <c r="T1049" s="39">
        <f t="shared" si="266"/>
        <v>0</v>
      </c>
    </row>
    <row r="1050" spans="2:20" x14ac:dyDescent="0.2">
      <c r="B1050" s="109">
        <v>949</v>
      </c>
      <c r="C1050" s="30" t="s">
        <v>1051</v>
      </c>
      <c r="D1050" s="70">
        <v>37553.65</v>
      </c>
      <c r="E1050" s="69">
        <v>39228.54</v>
      </c>
      <c r="F1050" s="33">
        <v>1418</v>
      </c>
      <c r="G1050" s="34">
        <v>3452</v>
      </c>
      <c r="H1050" s="35" t="s">
        <v>30</v>
      </c>
      <c r="I1050" s="71">
        <v>0</v>
      </c>
      <c r="J1050" s="72">
        <v>0</v>
      </c>
      <c r="K1050" s="38">
        <f t="shared" si="257"/>
        <v>0</v>
      </c>
      <c r="L1050" s="38">
        <f t="shared" si="258"/>
        <v>0</v>
      </c>
      <c r="M1050" s="38">
        <f t="shared" si="259"/>
        <v>0</v>
      </c>
      <c r="N1050" s="38">
        <f t="shared" si="260"/>
        <v>0</v>
      </c>
      <c r="O1050" s="38">
        <f t="shared" si="261"/>
        <v>0</v>
      </c>
      <c r="P1050" s="38">
        <f t="shared" si="262"/>
        <v>0</v>
      </c>
      <c r="Q1050" s="38">
        <f t="shared" si="263"/>
        <v>0</v>
      </c>
      <c r="R1050" s="38">
        <f t="shared" si="264"/>
        <v>0</v>
      </c>
      <c r="S1050" s="38">
        <f t="shared" si="265"/>
        <v>0</v>
      </c>
      <c r="T1050" s="39">
        <f t="shared" si="266"/>
        <v>0</v>
      </c>
    </row>
    <row r="1051" spans="2:20" x14ac:dyDescent="0.2">
      <c r="B1051" s="109">
        <v>950</v>
      </c>
      <c r="C1051" s="30" t="s">
        <v>1052</v>
      </c>
      <c r="D1051" s="70">
        <v>50071.55</v>
      </c>
      <c r="E1051" s="69">
        <v>52304.74</v>
      </c>
      <c r="F1051" s="33">
        <v>1419</v>
      </c>
      <c r="G1051" s="34">
        <v>3453</v>
      </c>
      <c r="H1051" s="35" t="s">
        <v>30</v>
      </c>
      <c r="I1051" s="71">
        <v>0</v>
      </c>
      <c r="J1051" s="72">
        <v>0</v>
      </c>
      <c r="K1051" s="38">
        <f t="shared" si="257"/>
        <v>0</v>
      </c>
      <c r="L1051" s="38">
        <f t="shared" si="258"/>
        <v>0</v>
      </c>
      <c r="M1051" s="38">
        <f t="shared" si="259"/>
        <v>0</v>
      </c>
      <c r="N1051" s="38">
        <f t="shared" si="260"/>
        <v>0</v>
      </c>
      <c r="O1051" s="38">
        <f t="shared" si="261"/>
        <v>0</v>
      </c>
      <c r="P1051" s="38">
        <f t="shared" si="262"/>
        <v>0</v>
      </c>
      <c r="Q1051" s="38">
        <f t="shared" si="263"/>
        <v>0</v>
      </c>
      <c r="R1051" s="38">
        <f t="shared" si="264"/>
        <v>0</v>
      </c>
      <c r="S1051" s="38">
        <f t="shared" si="265"/>
        <v>0</v>
      </c>
      <c r="T1051" s="39">
        <f t="shared" si="266"/>
        <v>0</v>
      </c>
    </row>
    <row r="1052" spans="2:20" x14ac:dyDescent="0.2">
      <c r="B1052" s="109">
        <v>951</v>
      </c>
      <c r="C1052" s="30" t="s">
        <v>1053</v>
      </c>
      <c r="D1052" s="70">
        <v>62589.43</v>
      </c>
      <c r="E1052" s="69">
        <v>65380.92</v>
      </c>
      <c r="F1052" s="33">
        <v>1420</v>
      </c>
      <c r="G1052" s="34">
        <v>3454</v>
      </c>
      <c r="H1052" s="35" t="s">
        <v>30</v>
      </c>
      <c r="I1052" s="71">
        <v>0</v>
      </c>
      <c r="J1052" s="72">
        <v>0</v>
      </c>
      <c r="K1052" s="38">
        <f t="shared" si="257"/>
        <v>0</v>
      </c>
      <c r="L1052" s="38">
        <f t="shared" si="258"/>
        <v>0</v>
      </c>
      <c r="M1052" s="38">
        <f t="shared" si="259"/>
        <v>0</v>
      </c>
      <c r="N1052" s="38">
        <f t="shared" si="260"/>
        <v>0</v>
      </c>
      <c r="O1052" s="38">
        <f t="shared" si="261"/>
        <v>0</v>
      </c>
      <c r="P1052" s="38">
        <f t="shared" si="262"/>
        <v>0</v>
      </c>
      <c r="Q1052" s="38">
        <f t="shared" si="263"/>
        <v>0</v>
      </c>
      <c r="R1052" s="38">
        <f t="shared" si="264"/>
        <v>0</v>
      </c>
      <c r="S1052" s="38">
        <f t="shared" si="265"/>
        <v>0</v>
      </c>
      <c r="T1052" s="39">
        <f t="shared" si="266"/>
        <v>0</v>
      </c>
    </row>
    <row r="1053" spans="2:20" x14ac:dyDescent="0.2">
      <c r="B1053" s="109">
        <v>952</v>
      </c>
      <c r="C1053" s="30" t="s">
        <v>1054</v>
      </c>
      <c r="D1053" s="70">
        <v>100143.09</v>
      </c>
      <c r="E1053" s="69">
        <v>104609.47</v>
      </c>
      <c r="F1053" s="33">
        <v>1421</v>
      </c>
      <c r="G1053" s="34">
        <v>3455</v>
      </c>
      <c r="H1053" s="35" t="s">
        <v>30</v>
      </c>
      <c r="I1053" s="71">
        <v>0</v>
      </c>
      <c r="J1053" s="72">
        <v>0</v>
      </c>
      <c r="K1053" s="38">
        <f t="shared" si="257"/>
        <v>0</v>
      </c>
      <c r="L1053" s="38">
        <f t="shared" si="258"/>
        <v>0</v>
      </c>
      <c r="M1053" s="38">
        <f t="shared" si="259"/>
        <v>0</v>
      </c>
      <c r="N1053" s="38">
        <f t="shared" si="260"/>
        <v>0</v>
      </c>
      <c r="O1053" s="38">
        <f t="shared" si="261"/>
        <v>0</v>
      </c>
      <c r="P1053" s="38">
        <f t="shared" si="262"/>
        <v>0</v>
      </c>
      <c r="Q1053" s="38">
        <f t="shared" si="263"/>
        <v>0</v>
      </c>
      <c r="R1053" s="38">
        <f t="shared" si="264"/>
        <v>0</v>
      </c>
      <c r="S1053" s="38">
        <f t="shared" si="265"/>
        <v>0</v>
      </c>
      <c r="T1053" s="39">
        <f t="shared" si="266"/>
        <v>0</v>
      </c>
    </row>
    <row r="1054" spans="2:20" x14ac:dyDescent="0.2">
      <c r="B1054" s="109">
        <v>953</v>
      </c>
      <c r="C1054" s="30" t="s">
        <v>1055</v>
      </c>
      <c r="D1054" s="70">
        <v>150214.64000000001</v>
      </c>
      <c r="E1054" s="69">
        <v>156914.21</v>
      </c>
      <c r="F1054" s="33">
        <v>1422</v>
      </c>
      <c r="G1054" s="34">
        <v>3456</v>
      </c>
      <c r="H1054" s="35" t="s">
        <v>30</v>
      </c>
      <c r="I1054" s="71">
        <v>0</v>
      </c>
      <c r="J1054" s="72">
        <v>0</v>
      </c>
      <c r="K1054" s="38">
        <f t="shared" si="257"/>
        <v>0</v>
      </c>
      <c r="L1054" s="38">
        <f t="shared" si="258"/>
        <v>0</v>
      </c>
      <c r="M1054" s="38">
        <f t="shared" si="259"/>
        <v>0</v>
      </c>
      <c r="N1054" s="38">
        <f t="shared" si="260"/>
        <v>0</v>
      </c>
      <c r="O1054" s="38">
        <f t="shared" si="261"/>
        <v>0</v>
      </c>
      <c r="P1054" s="38">
        <f t="shared" si="262"/>
        <v>0</v>
      </c>
      <c r="Q1054" s="38">
        <f t="shared" si="263"/>
        <v>0</v>
      </c>
      <c r="R1054" s="38">
        <f t="shared" si="264"/>
        <v>0</v>
      </c>
      <c r="S1054" s="38">
        <f t="shared" si="265"/>
        <v>0</v>
      </c>
      <c r="T1054" s="39">
        <f t="shared" si="266"/>
        <v>0</v>
      </c>
    </row>
    <row r="1055" spans="2:20" x14ac:dyDescent="0.2">
      <c r="B1055" s="109">
        <v>954</v>
      </c>
      <c r="C1055" s="30" t="s">
        <v>1056</v>
      </c>
      <c r="D1055" s="70">
        <v>250357.73</v>
      </c>
      <c r="E1055" s="69">
        <v>261523.68</v>
      </c>
      <c r="F1055" s="33">
        <v>1423</v>
      </c>
      <c r="G1055" s="34">
        <v>3457</v>
      </c>
      <c r="H1055" s="35" t="s">
        <v>30</v>
      </c>
      <c r="I1055" s="71">
        <v>0</v>
      </c>
      <c r="J1055" s="72">
        <v>0</v>
      </c>
      <c r="K1055" s="38">
        <f t="shared" si="257"/>
        <v>0</v>
      </c>
      <c r="L1055" s="38">
        <f t="shared" si="258"/>
        <v>0</v>
      </c>
      <c r="M1055" s="38">
        <f t="shared" si="259"/>
        <v>0</v>
      </c>
      <c r="N1055" s="38">
        <f t="shared" si="260"/>
        <v>0</v>
      </c>
      <c r="O1055" s="38">
        <f t="shared" si="261"/>
        <v>0</v>
      </c>
      <c r="P1055" s="38">
        <f t="shared" si="262"/>
        <v>0</v>
      </c>
      <c r="Q1055" s="38">
        <f t="shared" si="263"/>
        <v>0</v>
      </c>
      <c r="R1055" s="38">
        <f t="shared" si="264"/>
        <v>0</v>
      </c>
      <c r="S1055" s="38">
        <f t="shared" si="265"/>
        <v>0</v>
      </c>
      <c r="T1055" s="39">
        <f t="shared" si="266"/>
        <v>0</v>
      </c>
    </row>
    <row r="1056" spans="2:20" x14ac:dyDescent="0.2">
      <c r="B1056" s="109">
        <v>955</v>
      </c>
      <c r="C1056" s="30" t="s">
        <v>1057</v>
      </c>
      <c r="D1056" s="70">
        <v>375536.58</v>
      </c>
      <c r="E1056" s="69">
        <v>392285.51</v>
      </c>
      <c r="F1056" s="33">
        <v>1424</v>
      </c>
      <c r="G1056" s="34">
        <v>3458</v>
      </c>
      <c r="H1056" s="35" t="s">
        <v>30</v>
      </c>
      <c r="I1056" s="71">
        <v>0</v>
      </c>
      <c r="J1056" s="72">
        <v>0</v>
      </c>
      <c r="K1056" s="38">
        <f t="shared" si="257"/>
        <v>0</v>
      </c>
      <c r="L1056" s="38">
        <f t="shared" si="258"/>
        <v>0</v>
      </c>
      <c r="M1056" s="38">
        <f t="shared" si="259"/>
        <v>0</v>
      </c>
      <c r="N1056" s="38">
        <f t="shared" si="260"/>
        <v>0</v>
      </c>
      <c r="O1056" s="38">
        <f t="shared" si="261"/>
        <v>0</v>
      </c>
      <c r="P1056" s="38">
        <f t="shared" si="262"/>
        <v>0</v>
      </c>
      <c r="Q1056" s="38">
        <f t="shared" si="263"/>
        <v>0</v>
      </c>
      <c r="R1056" s="38">
        <f t="shared" si="264"/>
        <v>0</v>
      </c>
      <c r="S1056" s="38">
        <f t="shared" si="265"/>
        <v>0</v>
      </c>
      <c r="T1056" s="39">
        <f t="shared" si="266"/>
        <v>0</v>
      </c>
    </row>
    <row r="1057" spans="2:20" x14ac:dyDescent="0.2">
      <c r="B1057" s="109">
        <v>956</v>
      </c>
      <c r="C1057" s="30" t="s">
        <v>1058</v>
      </c>
      <c r="D1057" s="70">
        <v>500715.44</v>
      </c>
      <c r="E1057" s="69">
        <v>523047.35</v>
      </c>
      <c r="F1057" s="33">
        <v>1425</v>
      </c>
      <c r="G1057" s="34">
        <v>3459</v>
      </c>
      <c r="H1057" s="35" t="s">
        <v>30</v>
      </c>
      <c r="I1057" s="71">
        <v>0</v>
      </c>
      <c r="J1057" s="72">
        <v>0</v>
      </c>
      <c r="K1057" s="38">
        <f t="shared" si="257"/>
        <v>0</v>
      </c>
      <c r="L1057" s="38">
        <f t="shared" si="258"/>
        <v>0</v>
      </c>
      <c r="M1057" s="38">
        <f t="shared" si="259"/>
        <v>0</v>
      </c>
      <c r="N1057" s="38">
        <f t="shared" si="260"/>
        <v>0</v>
      </c>
      <c r="O1057" s="38">
        <f t="shared" si="261"/>
        <v>0</v>
      </c>
      <c r="P1057" s="38">
        <f t="shared" si="262"/>
        <v>0</v>
      </c>
      <c r="Q1057" s="38">
        <f t="shared" si="263"/>
        <v>0</v>
      </c>
      <c r="R1057" s="38">
        <f t="shared" si="264"/>
        <v>0</v>
      </c>
      <c r="S1057" s="38">
        <f t="shared" si="265"/>
        <v>0</v>
      </c>
      <c r="T1057" s="39">
        <f t="shared" si="266"/>
        <v>0</v>
      </c>
    </row>
    <row r="1058" spans="2:20" x14ac:dyDescent="0.2">
      <c r="B1058" s="109">
        <v>957</v>
      </c>
      <c r="C1058" s="30" t="s">
        <v>1059</v>
      </c>
      <c r="D1058" s="70">
        <v>751073.17</v>
      </c>
      <c r="E1058" s="69">
        <v>784571.03</v>
      </c>
      <c r="F1058" s="33">
        <v>1426</v>
      </c>
      <c r="G1058" s="34">
        <v>3460</v>
      </c>
      <c r="H1058" s="35" t="s">
        <v>30</v>
      </c>
      <c r="I1058" s="71">
        <v>0</v>
      </c>
      <c r="J1058" s="72">
        <v>0</v>
      </c>
      <c r="K1058" s="38">
        <f t="shared" si="257"/>
        <v>0</v>
      </c>
      <c r="L1058" s="38">
        <f t="shared" si="258"/>
        <v>0</v>
      </c>
      <c r="M1058" s="38">
        <f t="shared" si="259"/>
        <v>0</v>
      </c>
      <c r="N1058" s="38">
        <f t="shared" si="260"/>
        <v>0</v>
      </c>
      <c r="O1058" s="38">
        <f t="shared" si="261"/>
        <v>0</v>
      </c>
      <c r="P1058" s="38">
        <f t="shared" si="262"/>
        <v>0</v>
      </c>
      <c r="Q1058" s="38">
        <f t="shared" si="263"/>
        <v>0</v>
      </c>
      <c r="R1058" s="38">
        <f t="shared" si="264"/>
        <v>0</v>
      </c>
      <c r="S1058" s="38">
        <f t="shared" si="265"/>
        <v>0</v>
      </c>
      <c r="T1058" s="39">
        <f t="shared" si="266"/>
        <v>0</v>
      </c>
    </row>
    <row r="1059" spans="2:20" x14ac:dyDescent="0.2">
      <c r="B1059" s="109">
        <v>958</v>
      </c>
      <c r="C1059" s="30" t="s">
        <v>1060</v>
      </c>
      <c r="D1059" s="70">
        <v>1126609.75</v>
      </c>
      <c r="E1059" s="69">
        <v>1176856.54</v>
      </c>
      <c r="F1059" s="33">
        <v>0</v>
      </c>
      <c r="G1059" s="34">
        <v>3461</v>
      </c>
      <c r="H1059" s="35" t="s">
        <v>30</v>
      </c>
      <c r="I1059" s="71">
        <v>0</v>
      </c>
      <c r="J1059" s="72">
        <v>0</v>
      </c>
      <c r="K1059" s="38">
        <f t="shared" si="257"/>
        <v>0</v>
      </c>
      <c r="L1059" s="38">
        <f t="shared" si="258"/>
        <v>0</v>
      </c>
      <c r="M1059" s="38">
        <f t="shared" si="259"/>
        <v>0</v>
      </c>
      <c r="N1059" s="38">
        <f t="shared" si="260"/>
        <v>0</v>
      </c>
      <c r="O1059" s="38">
        <f t="shared" si="261"/>
        <v>0</v>
      </c>
      <c r="P1059" s="38">
        <f t="shared" si="262"/>
        <v>0</v>
      </c>
      <c r="Q1059" s="38">
        <f t="shared" si="263"/>
        <v>0</v>
      </c>
      <c r="R1059" s="38">
        <f t="shared" si="264"/>
        <v>0</v>
      </c>
      <c r="S1059" s="38">
        <f t="shared" si="265"/>
        <v>0</v>
      </c>
      <c r="T1059" s="39">
        <f t="shared" si="266"/>
        <v>0</v>
      </c>
    </row>
    <row r="1060" spans="2:20" x14ac:dyDescent="0.2">
      <c r="B1060" s="109">
        <v>959</v>
      </c>
      <c r="C1060" s="30" t="s">
        <v>1061</v>
      </c>
      <c r="D1060" s="70">
        <v>1502146.34</v>
      </c>
      <c r="E1060" s="69">
        <v>1569142.07</v>
      </c>
      <c r="F1060" s="33">
        <v>0</v>
      </c>
      <c r="G1060" s="34">
        <v>3462</v>
      </c>
      <c r="H1060" s="35" t="s">
        <v>30</v>
      </c>
      <c r="I1060" s="71">
        <v>0</v>
      </c>
      <c r="J1060" s="72">
        <v>0</v>
      </c>
      <c r="K1060" s="38">
        <f t="shared" si="257"/>
        <v>0</v>
      </c>
      <c r="L1060" s="38">
        <f t="shared" si="258"/>
        <v>0</v>
      </c>
      <c r="M1060" s="38">
        <f t="shared" si="259"/>
        <v>0</v>
      </c>
      <c r="N1060" s="38">
        <f t="shared" si="260"/>
        <v>0</v>
      </c>
      <c r="O1060" s="38">
        <f t="shared" si="261"/>
        <v>0</v>
      </c>
      <c r="P1060" s="38">
        <f t="shared" si="262"/>
        <v>0</v>
      </c>
      <c r="Q1060" s="38">
        <f t="shared" si="263"/>
        <v>0</v>
      </c>
      <c r="R1060" s="38">
        <f t="shared" si="264"/>
        <v>0</v>
      </c>
      <c r="S1060" s="38">
        <f t="shared" si="265"/>
        <v>0</v>
      </c>
      <c r="T1060" s="39">
        <f t="shared" si="266"/>
        <v>0</v>
      </c>
    </row>
    <row r="1061" spans="2:20" ht="25.5" x14ac:dyDescent="0.2">
      <c r="B1061" s="109">
        <v>960</v>
      </c>
      <c r="C1061" s="30" t="s">
        <v>1062</v>
      </c>
      <c r="D1061" s="70">
        <v>1502146.34</v>
      </c>
      <c r="E1061" s="69">
        <v>1569142.07</v>
      </c>
      <c r="F1061" s="33">
        <v>0</v>
      </c>
      <c r="G1061" s="34">
        <v>3463</v>
      </c>
      <c r="H1061" s="35" t="s">
        <v>30</v>
      </c>
      <c r="I1061" s="71">
        <v>0</v>
      </c>
      <c r="J1061" s="72">
        <v>0</v>
      </c>
      <c r="K1061" s="38">
        <f t="shared" si="257"/>
        <v>0</v>
      </c>
      <c r="L1061" s="38">
        <f t="shared" si="258"/>
        <v>0</v>
      </c>
      <c r="M1061" s="38">
        <f t="shared" si="259"/>
        <v>0</v>
      </c>
      <c r="N1061" s="38">
        <f t="shared" si="260"/>
        <v>0</v>
      </c>
      <c r="O1061" s="38">
        <f t="shared" si="261"/>
        <v>0</v>
      </c>
      <c r="P1061" s="38">
        <f t="shared" si="262"/>
        <v>0</v>
      </c>
      <c r="Q1061" s="38">
        <f t="shared" si="263"/>
        <v>0</v>
      </c>
      <c r="R1061" s="38">
        <f t="shared" si="264"/>
        <v>0</v>
      </c>
      <c r="S1061" s="38">
        <f t="shared" si="265"/>
        <v>0</v>
      </c>
      <c r="T1061" s="39">
        <f t="shared" si="266"/>
        <v>0</v>
      </c>
    </row>
    <row r="1062" spans="2:20" x14ac:dyDescent="0.2">
      <c r="B1062" s="214" t="s">
        <v>1063</v>
      </c>
      <c r="C1062" s="214"/>
      <c r="D1062" s="214"/>
      <c r="E1062" s="214"/>
      <c r="F1062" s="214"/>
      <c r="G1062" s="214"/>
      <c r="H1062" s="214"/>
      <c r="I1062" s="214"/>
      <c r="J1062" s="214"/>
      <c r="K1062" s="214"/>
      <c r="L1062" s="214"/>
      <c r="M1062" s="214"/>
      <c r="N1062" s="214"/>
      <c r="O1062" s="214"/>
      <c r="P1062" s="214"/>
      <c r="Q1062" s="214"/>
      <c r="R1062" s="214"/>
      <c r="S1062" s="214"/>
      <c r="T1062" s="214"/>
    </row>
    <row r="1063" spans="2:20" ht="28.5" x14ac:dyDescent="0.2">
      <c r="B1063" s="109">
        <v>961</v>
      </c>
      <c r="C1063" s="30" t="s">
        <v>1064</v>
      </c>
      <c r="D1063" s="70" t="s">
        <v>67</v>
      </c>
      <c r="E1063" s="69" t="s">
        <v>67</v>
      </c>
      <c r="F1063" s="33">
        <v>1410</v>
      </c>
      <c r="G1063" s="34">
        <v>3464</v>
      </c>
      <c r="H1063" s="35" t="s">
        <v>30</v>
      </c>
      <c r="I1063" s="71">
        <v>11.14</v>
      </c>
      <c r="J1063" s="72">
        <v>19.78</v>
      </c>
      <c r="K1063" s="38">
        <f t="shared" ref="K1063:K1083" si="267">0.1*I1063</f>
        <v>1.1140000000000001</v>
      </c>
      <c r="L1063" s="38">
        <f t="shared" ref="L1063:L1083" si="268">0.03*I1063</f>
        <v>0.3342</v>
      </c>
      <c r="M1063" s="38">
        <f t="shared" ref="M1063:M1083" si="269">0.06*I1063</f>
        <v>0.66839999999999999</v>
      </c>
      <c r="N1063" s="38">
        <f t="shared" ref="N1063:N1083" si="270">0.02*I1063</f>
        <v>0.22280000000000003</v>
      </c>
      <c r="O1063" s="38">
        <f t="shared" ref="O1063:O1083" si="271">0.02*I1063</f>
        <v>0.22280000000000003</v>
      </c>
      <c r="P1063" s="38">
        <f t="shared" ref="P1063:P1083" si="272">0.0125*I1063</f>
        <v>0.13925000000000001</v>
      </c>
      <c r="Q1063" s="38">
        <f t="shared" ref="Q1063:Q1083" si="273">0.05*I1063</f>
        <v>0.55700000000000005</v>
      </c>
      <c r="R1063" s="38">
        <f t="shared" ref="R1063:R1083" si="274">0.009*I1063</f>
        <v>0.10026</v>
      </c>
      <c r="S1063" s="38">
        <f t="shared" ref="S1063:S1083" si="275">0.001*I1063</f>
        <v>1.1140000000000001E-2</v>
      </c>
      <c r="T1063" s="39">
        <f t="shared" ref="T1063:T1083" si="276">SUM(I1063:S1063)</f>
        <v>34.289849999999994</v>
      </c>
    </row>
    <row r="1064" spans="2:20" ht="28.5" x14ac:dyDescent="0.2">
      <c r="B1064" s="109">
        <v>962</v>
      </c>
      <c r="C1064" s="30" t="s">
        <v>1065</v>
      </c>
      <c r="D1064" s="70" t="s">
        <v>67</v>
      </c>
      <c r="E1064" s="69" t="s">
        <v>67</v>
      </c>
      <c r="F1064" s="33">
        <v>0</v>
      </c>
      <c r="G1064" s="34">
        <v>3465</v>
      </c>
      <c r="H1064" s="35" t="s">
        <v>30</v>
      </c>
      <c r="I1064" s="71">
        <v>18.559999999999999</v>
      </c>
      <c r="J1064" s="72">
        <v>0</v>
      </c>
      <c r="K1064" s="38">
        <f t="shared" si="267"/>
        <v>1.8559999999999999</v>
      </c>
      <c r="L1064" s="38">
        <f t="shared" si="268"/>
        <v>0.55679999999999996</v>
      </c>
      <c r="M1064" s="38">
        <f t="shared" si="269"/>
        <v>1.1135999999999999</v>
      </c>
      <c r="N1064" s="38">
        <f t="shared" si="270"/>
        <v>0.37119999999999997</v>
      </c>
      <c r="O1064" s="38">
        <f t="shared" si="271"/>
        <v>0.37119999999999997</v>
      </c>
      <c r="P1064" s="38">
        <f t="shared" si="272"/>
        <v>0.23199999999999998</v>
      </c>
      <c r="Q1064" s="38">
        <f t="shared" si="273"/>
        <v>0.92799999999999994</v>
      </c>
      <c r="R1064" s="38">
        <f t="shared" si="274"/>
        <v>0.16703999999999997</v>
      </c>
      <c r="S1064" s="38">
        <f t="shared" si="275"/>
        <v>1.856E-2</v>
      </c>
      <c r="T1064" s="39">
        <f t="shared" si="276"/>
        <v>24.174400000000002</v>
      </c>
    </row>
    <row r="1065" spans="2:20" x14ac:dyDescent="0.2">
      <c r="B1065" s="109">
        <v>963</v>
      </c>
      <c r="C1065" s="30" t="s">
        <v>1066</v>
      </c>
      <c r="D1065" s="70">
        <v>625.89</v>
      </c>
      <c r="E1065" s="69">
        <v>653.79999999999995</v>
      </c>
      <c r="F1065" s="33">
        <v>1411</v>
      </c>
      <c r="G1065" s="34">
        <v>3466</v>
      </c>
      <c r="H1065" s="35" t="s">
        <v>30</v>
      </c>
      <c r="I1065" s="71">
        <f t="shared" ref="I1065:I1083" si="277">I817</f>
        <v>61.56</v>
      </c>
      <c r="J1065" s="72">
        <v>0</v>
      </c>
      <c r="K1065" s="38">
        <f t="shared" si="267"/>
        <v>6.1560000000000006</v>
      </c>
      <c r="L1065" s="38">
        <f t="shared" si="268"/>
        <v>1.8468</v>
      </c>
      <c r="M1065" s="38">
        <f t="shared" si="269"/>
        <v>3.6936</v>
      </c>
      <c r="N1065" s="38">
        <f t="shared" si="270"/>
        <v>1.2312000000000001</v>
      </c>
      <c r="O1065" s="38">
        <f t="shared" si="271"/>
        <v>1.2312000000000001</v>
      </c>
      <c r="P1065" s="38">
        <f t="shared" si="272"/>
        <v>0.76950000000000007</v>
      </c>
      <c r="Q1065" s="38">
        <f t="shared" si="273"/>
        <v>3.0780000000000003</v>
      </c>
      <c r="R1065" s="38">
        <f t="shared" si="274"/>
        <v>0.55403999999999998</v>
      </c>
      <c r="S1065" s="38">
        <f t="shared" si="275"/>
        <v>6.1560000000000004E-2</v>
      </c>
      <c r="T1065" s="39">
        <f t="shared" si="276"/>
        <v>80.181900000000013</v>
      </c>
    </row>
    <row r="1066" spans="2:20" x14ac:dyDescent="0.2">
      <c r="B1066" s="109">
        <v>964</v>
      </c>
      <c r="C1066" s="30" t="s">
        <v>1067</v>
      </c>
      <c r="D1066" s="70">
        <v>1251.79</v>
      </c>
      <c r="E1066" s="69">
        <v>1307.6199999999999</v>
      </c>
      <c r="F1066" s="33">
        <v>1412</v>
      </c>
      <c r="G1066" s="34">
        <v>3467</v>
      </c>
      <c r="H1066" s="35" t="s">
        <v>30</v>
      </c>
      <c r="I1066" s="71">
        <f t="shared" si="277"/>
        <v>93.32</v>
      </c>
      <c r="J1066" s="72">
        <v>0</v>
      </c>
      <c r="K1066" s="38">
        <f t="shared" si="267"/>
        <v>9.331999999999999</v>
      </c>
      <c r="L1066" s="38">
        <f t="shared" si="268"/>
        <v>2.7995999999999999</v>
      </c>
      <c r="M1066" s="38">
        <f t="shared" si="269"/>
        <v>5.5991999999999997</v>
      </c>
      <c r="N1066" s="38">
        <f t="shared" si="270"/>
        <v>1.8663999999999998</v>
      </c>
      <c r="O1066" s="38">
        <f t="shared" si="271"/>
        <v>1.8663999999999998</v>
      </c>
      <c r="P1066" s="38">
        <f t="shared" si="272"/>
        <v>1.1664999999999999</v>
      </c>
      <c r="Q1066" s="38">
        <f t="shared" si="273"/>
        <v>4.6659999999999995</v>
      </c>
      <c r="R1066" s="38">
        <f t="shared" si="274"/>
        <v>0.83987999999999985</v>
      </c>
      <c r="S1066" s="38">
        <f t="shared" si="275"/>
        <v>9.332E-2</v>
      </c>
      <c r="T1066" s="39">
        <f t="shared" si="276"/>
        <v>121.54929999999997</v>
      </c>
    </row>
    <row r="1067" spans="2:20" x14ac:dyDescent="0.2">
      <c r="B1067" s="109">
        <v>965</v>
      </c>
      <c r="C1067" s="30" t="s">
        <v>1068</v>
      </c>
      <c r="D1067" s="70">
        <v>2503.58</v>
      </c>
      <c r="E1067" s="69">
        <v>2615.2399999999998</v>
      </c>
      <c r="F1067" s="33">
        <v>1413</v>
      </c>
      <c r="G1067" s="34">
        <v>3468</v>
      </c>
      <c r="H1067" s="35" t="s">
        <v>30</v>
      </c>
      <c r="I1067" s="71">
        <f t="shared" si="277"/>
        <v>119.13</v>
      </c>
      <c r="J1067" s="72">
        <v>0</v>
      </c>
      <c r="K1067" s="38">
        <f t="shared" si="267"/>
        <v>11.913</v>
      </c>
      <c r="L1067" s="38">
        <f t="shared" si="268"/>
        <v>3.5738999999999996</v>
      </c>
      <c r="M1067" s="38">
        <f t="shared" si="269"/>
        <v>7.1477999999999993</v>
      </c>
      <c r="N1067" s="38">
        <f t="shared" si="270"/>
        <v>2.3826000000000001</v>
      </c>
      <c r="O1067" s="38">
        <f t="shared" si="271"/>
        <v>2.3826000000000001</v>
      </c>
      <c r="P1067" s="38">
        <f t="shared" si="272"/>
        <v>1.489125</v>
      </c>
      <c r="Q1067" s="38">
        <f t="shared" si="273"/>
        <v>5.9565000000000001</v>
      </c>
      <c r="R1067" s="38">
        <f t="shared" si="274"/>
        <v>1.0721699999999998</v>
      </c>
      <c r="S1067" s="38">
        <f t="shared" si="275"/>
        <v>0.11913</v>
      </c>
      <c r="T1067" s="39">
        <f t="shared" si="276"/>
        <v>155.16682500000002</v>
      </c>
    </row>
    <row r="1068" spans="2:20" x14ac:dyDescent="0.2">
      <c r="B1068" s="109">
        <v>966</v>
      </c>
      <c r="C1068" s="30" t="s">
        <v>1069</v>
      </c>
      <c r="D1068" s="70">
        <v>5007.1499999999996</v>
      </c>
      <c r="E1068" s="69">
        <v>5230.47</v>
      </c>
      <c r="F1068" s="33">
        <v>1414</v>
      </c>
      <c r="G1068" s="34">
        <v>3469</v>
      </c>
      <c r="H1068" s="35" t="s">
        <v>30</v>
      </c>
      <c r="I1068" s="71">
        <f t="shared" si="277"/>
        <v>172.76</v>
      </c>
      <c r="J1068" s="72">
        <v>0</v>
      </c>
      <c r="K1068" s="38">
        <f t="shared" si="267"/>
        <v>17.276</v>
      </c>
      <c r="L1068" s="38">
        <f t="shared" si="268"/>
        <v>5.1827999999999994</v>
      </c>
      <c r="M1068" s="38">
        <f t="shared" si="269"/>
        <v>10.365599999999999</v>
      </c>
      <c r="N1068" s="38">
        <f t="shared" si="270"/>
        <v>3.4552</v>
      </c>
      <c r="O1068" s="38">
        <f t="shared" si="271"/>
        <v>3.4552</v>
      </c>
      <c r="P1068" s="38">
        <f t="shared" si="272"/>
        <v>2.1595</v>
      </c>
      <c r="Q1068" s="38">
        <f t="shared" si="273"/>
        <v>8.6379999999999999</v>
      </c>
      <c r="R1068" s="38">
        <f t="shared" si="274"/>
        <v>1.5548399999999998</v>
      </c>
      <c r="S1068" s="38">
        <f t="shared" si="275"/>
        <v>0.17276</v>
      </c>
      <c r="T1068" s="39">
        <f t="shared" si="276"/>
        <v>225.01990000000001</v>
      </c>
    </row>
    <row r="1069" spans="2:20" x14ac:dyDescent="0.2">
      <c r="B1069" s="109">
        <v>967</v>
      </c>
      <c r="C1069" s="30" t="s">
        <v>1070</v>
      </c>
      <c r="D1069" s="70">
        <v>10014.299999999999</v>
      </c>
      <c r="E1069" s="69">
        <v>10460.94</v>
      </c>
      <c r="F1069" s="33">
        <v>1415</v>
      </c>
      <c r="G1069" s="34">
        <v>3470</v>
      </c>
      <c r="H1069" s="35" t="s">
        <v>30</v>
      </c>
      <c r="I1069" s="71">
        <f t="shared" si="277"/>
        <v>339.54</v>
      </c>
      <c r="J1069" s="72">
        <v>0</v>
      </c>
      <c r="K1069" s="38">
        <f t="shared" si="267"/>
        <v>33.954000000000001</v>
      </c>
      <c r="L1069" s="38">
        <f t="shared" si="268"/>
        <v>10.186199999999999</v>
      </c>
      <c r="M1069" s="38">
        <f t="shared" si="269"/>
        <v>20.372399999999999</v>
      </c>
      <c r="N1069" s="38">
        <f t="shared" si="270"/>
        <v>6.7908000000000008</v>
      </c>
      <c r="O1069" s="38">
        <f t="shared" si="271"/>
        <v>6.7908000000000008</v>
      </c>
      <c r="P1069" s="38">
        <f t="shared" si="272"/>
        <v>4.2442500000000001</v>
      </c>
      <c r="Q1069" s="38">
        <f t="shared" si="273"/>
        <v>16.977</v>
      </c>
      <c r="R1069" s="38">
        <f t="shared" si="274"/>
        <v>3.05586</v>
      </c>
      <c r="S1069" s="38">
        <f t="shared" si="275"/>
        <v>0.33954000000000001</v>
      </c>
      <c r="T1069" s="39">
        <f t="shared" si="276"/>
        <v>442.25084999999996</v>
      </c>
    </row>
    <row r="1070" spans="2:20" x14ac:dyDescent="0.2">
      <c r="B1070" s="109">
        <v>968</v>
      </c>
      <c r="C1070" s="30" t="s">
        <v>1071</v>
      </c>
      <c r="D1070" s="70">
        <v>15021.47</v>
      </c>
      <c r="E1070" s="69">
        <v>15691.43</v>
      </c>
      <c r="F1070" s="33">
        <v>1416</v>
      </c>
      <c r="G1070" s="34">
        <v>3471</v>
      </c>
      <c r="H1070" s="35" t="s">
        <v>30</v>
      </c>
      <c r="I1070" s="71">
        <f t="shared" si="277"/>
        <v>363.35</v>
      </c>
      <c r="J1070" s="72">
        <v>0</v>
      </c>
      <c r="K1070" s="38">
        <f t="shared" si="267"/>
        <v>36.335000000000001</v>
      </c>
      <c r="L1070" s="38">
        <f t="shared" si="268"/>
        <v>10.900500000000001</v>
      </c>
      <c r="M1070" s="38">
        <f t="shared" si="269"/>
        <v>21.801000000000002</v>
      </c>
      <c r="N1070" s="38">
        <f t="shared" si="270"/>
        <v>7.2670000000000003</v>
      </c>
      <c r="O1070" s="38">
        <f t="shared" si="271"/>
        <v>7.2670000000000003</v>
      </c>
      <c r="P1070" s="38">
        <f t="shared" si="272"/>
        <v>4.5418750000000001</v>
      </c>
      <c r="Q1070" s="38">
        <f t="shared" si="273"/>
        <v>18.1675</v>
      </c>
      <c r="R1070" s="38">
        <f t="shared" si="274"/>
        <v>3.2701500000000001</v>
      </c>
      <c r="S1070" s="38">
        <f t="shared" si="275"/>
        <v>0.36335000000000001</v>
      </c>
      <c r="T1070" s="39">
        <f t="shared" si="276"/>
        <v>473.26337500000005</v>
      </c>
    </row>
    <row r="1071" spans="2:20" ht="25.5" x14ac:dyDescent="0.2">
      <c r="B1071" s="109">
        <v>969</v>
      </c>
      <c r="C1071" s="30" t="s">
        <v>1072</v>
      </c>
      <c r="D1071" s="70">
        <v>25035.77</v>
      </c>
      <c r="E1071" s="69">
        <v>26152.37</v>
      </c>
      <c r="F1071" s="33">
        <v>1417</v>
      </c>
      <c r="G1071" s="34">
        <v>3472</v>
      </c>
      <c r="H1071" s="35" t="s">
        <v>30</v>
      </c>
      <c r="I1071" s="71">
        <f t="shared" si="277"/>
        <v>462.64</v>
      </c>
      <c r="J1071" s="72">
        <v>0</v>
      </c>
      <c r="K1071" s="38">
        <f t="shared" si="267"/>
        <v>46.264000000000003</v>
      </c>
      <c r="L1071" s="38">
        <f t="shared" si="268"/>
        <v>13.879199999999999</v>
      </c>
      <c r="M1071" s="38">
        <f t="shared" si="269"/>
        <v>27.758399999999998</v>
      </c>
      <c r="N1071" s="38">
        <f t="shared" si="270"/>
        <v>9.2528000000000006</v>
      </c>
      <c r="O1071" s="38">
        <f t="shared" si="271"/>
        <v>9.2528000000000006</v>
      </c>
      <c r="P1071" s="38">
        <f t="shared" si="272"/>
        <v>5.7830000000000004</v>
      </c>
      <c r="Q1071" s="38">
        <f t="shared" si="273"/>
        <v>23.132000000000001</v>
      </c>
      <c r="R1071" s="38">
        <f t="shared" si="274"/>
        <v>4.1637599999999999</v>
      </c>
      <c r="S1071" s="38">
        <f t="shared" si="275"/>
        <v>0.46264</v>
      </c>
      <c r="T1071" s="39">
        <f t="shared" si="276"/>
        <v>602.58859999999993</v>
      </c>
    </row>
    <row r="1072" spans="2:20" ht="25.5" x14ac:dyDescent="0.2">
      <c r="B1072" s="109">
        <v>970</v>
      </c>
      <c r="C1072" s="30" t="s">
        <v>1073</v>
      </c>
      <c r="D1072" s="70">
        <v>37553.65</v>
      </c>
      <c r="E1072" s="69">
        <v>39228.54</v>
      </c>
      <c r="F1072" s="33">
        <v>1418</v>
      </c>
      <c r="G1072" s="34">
        <v>3473</v>
      </c>
      <c r="H1072" s="35" t="s">
        <v>30</v>
      </c>
      <c r="I1072" s="71">
        <f t="shared" si="277"/>
        <v>585.76</v>
      </c>
      <c r="J1072" s="72">
        <v>0</v>
      </c>
      <c r="K1072" s="38">
        <f t="shared" si="267"/>
        <v>58.576000000000001</v>
      </c>
      <c r="L1072" s="38">
        <f t="shared" si="268"/>
        <v>17.572799999999997</v>
      </c>
      <c r="M1072" s="38">
        <f t="shared" si="269"/>
        <v>35.145599999999995</v>
      </c>
      <c r="N1072" s="38">
        <f t="shared" si="270"/>
        <v>11.715199999999999</v>
      </c>
      <c r="O1072" s="38">
        <f t="shared" si="271"/>
        <v>11.715199999999999</v>
      </c>
      <c r="P1072" s="38">
        <f t="shared" si="272"/>
        <v>7.3220000000000001</v>
      </c>
      <c r="Q1072" s="38">
        <f t="shared" si="273"/>
        <v>29.288</v>
      </c>
      <c r="R1072" s="38">
        <f t="shared" si="274"/>
        <v>5.2718399999999992</v>
      </c>
      <c r="S1072" s="38">
        <f t="shared" si="275"/>
        <v>0.58576000000000006</v>
      </c>
      <c r="T1072" s="39">
        <f t="shared" si="276"/>
        <v>762.95240000000001</v>
      </c>
    </row>
    <row r="1073" spans="2:20" x14ac:dyDescent="0.2">
      <c r="B1073" s="109">
        <v>971</v>
      </c>
      <c r="C1073" s="30" t="s">
        <v>1074</v>
      </c>
      <c r="D1073" s="70">
        <v>50071.55</v>
      </c>
      <c r="E1073" s="69">
        <v>52304.74</v>
      </c>
      <c r="F1073" s="33">
        <v>1419</v>
      </c>
      <c r="G1073" s="34">
        <v>3474</v>
      </c>
      <c r="H1073" s="35" t="s">
        <v>30</v>
      </c>
      <c r="I1073" s="71">
        <f t="shared" si="277"/>
        <v>776.37</v>
      </c>
      <c r="J1073" s="72">
        <v>0</v>
      </c>
      <c r="K1073" s="38">
        <f t="shared" si="267"/>
        <v>77.637</v>
      </c>
      <c r="L1073" s="38">
        <f t="shared" si="268"/>
        <v>23.2911</v>
      </c>
      <c r="M1073" s="38">
        <f t="shared" si="269"/>
        <v>46.5822</v>
      </c>
      <c r="N1073" s="38">
        <f t="shared" si="270"/>
        <v>15.5274</v>
      </c>
      <c r="O1073" s="38">
        <f t="shared" si="271"/>
        <v>15.5274</v>
      </c>
      <c r="P1073" s="38">
        <f t="shared" si="272"/>
        <v>9.7046250000000001</v>
      </c>
      <c r="Q1073" s="38">
        <f t="shared" si="273"/>
        <v>38.8185</v>
      </c>
      <c r="R1073" s="38">
        <f t="shared" si="274"/>
        <v>6.9873299999999992</v>
      </c>
      <c r="S1073" s="38">
        <f t="shared" si="275"/>
        <v>0.77637</v>
      </c>
      <c r="T1073" s="39">
        <f t="shared" si="276"/>
        <v>1011.2219249999999</v>
      </c>
    </row>
    <row r="1074" spans="2:20" x14ac:dyDescent="0.2">
      <c r="B1074" s="109">
        <v>972</v>
      </c>
      <c r="C1074" s="30" t="s">
        <v>1075</v>
      </c>
      <c r="D1074" s="70">
        <v>62589.43</v>
      </c>
      <c r="E1074" s="69">
        <v>65380.92</v>
      </c>
      <c r="F1074" s="33">
        <v>1420</v>
      </c>
      <c r="G1074" s="34">
        <v>3475</v>
      </c>
      <c r="H1074" s="35" t="s">
        <v>30</v>
      </c>
      <c r="I1074" s="71">
        <f t="shared" si="277"/>
        <v>923.29</v>
      </c>
      <c r="J1074" s="72">
        <v>0</v>
      </c>
      <c r="K1074" s="38">
        <f t="shared" si="267"/>
        <v>92.329000000000008</v>
      </c>
      <c r="L1074" s="38">
        <f t="shared" si="268"/>
        <v>27.698699999999999</v>
      </c>
      <c r="M1074" s="38">
        <f t="shared" si="269"/>
        <v>55.397399999999998</v>
      </c>
      <c r="N1074" s="38">
        <f t="shared" si="270"/>
        <v>18.465799999999998</v>
      </c>
      <c r="O1074" s="38">
        <f t="shared" si="271"/>
        <v>18.465799999999998</v>
      </c>
      <c r="P1074" s="38">
        <f t="shared" si="272"/>
        <v>11.541125000000001</v>
      </c>
      <c r="Q1074" s="38">
        <f t="shared" si="273"/>
        <v>46.164500000000004</v>
      </c>
      <c r="R1074" s="38">
        <f t="shared" si="274"/>
        <v>8.3096099999999993</v>
      </c>
      <c r="S1074" s="38">
        <f t="shared" si="275"/>
        <v>0.92328999999999994</v>
      </c>
      <c r="T1074" s="39">
        <f t="shared" si="276"/>
        <v>1202.5852249999998</v>
      </c>
    </row>
    <row r="1075" spans="2:20" ht="25.5" x14ac:dyDescent="0.2">
      <c r="B1075" s="109">
        <v>973</v>
      </c>
      <c r="C1075" s="30" t="s">
        <v>1076</v>
      </c>
      <c r="D1075" s="70">
        <v>100143.09</v>
      </c>
      <c r="E1075" s="69">
        <v>104609.47</v>
      </c>
      <c r="F1075" s="33">
        <v>1421</v>
      </c>
      <c r="G1075" s="34">
        <v>3476</v>
      </c>
      <c r="H1075" s="35" t="s">
        <v>30</v>
      </c>
      <c r="I1075" s="71">
        <f t="shared" si="277"/>
        <v>1294.5999999999999</v>
      </c>
      <c r="J1075" s="72">
        <v>0</v>
      </c>
      <c r="K1075" s="38">
        <f t="shared" si="267"/>
        <v>129.46</v>
      </c>
      <c r="L1075" s="38">
        <f t="shared" si="268"/>
        <v>38.837999999999994</v>
      </c>
      <c r="M1075" s="38">
        <f t="shared" si="269"/>
        <v>77.675999999999988</v>
      </c>
      <c r="N1075" s="38">
        <f t="shared" si="270"/>
        <v>25.891999999999999</v>
      </c>
      <c r="O1075" s="38">
        <f t="shared" si="271"/>
        <v>25.891999999999999</v>
      </c>
      <c r="P1075" s="38">
        <f t="shared" si="272"/>
        <v>16.182500000000001</v>
      </c>
      <c r="Q1075" s="38">
        <f t="shared" si="273"/>
        <v>64.73</v>
      </c>
      <c r="R1075" s="38">
        <f t="shared" si="274"/>
        <v>11.651399999999999</v>
      </c>
      <c r="S1075" s="38">
        <f t="shared" si="275"/>
        <v>1.2946</v>
      </c>
      <c r="T1075" s="39">
        <f t="shared" si="276"/>
        <v>1686.2164999999998</v>
      </c>
    </row>
    <row r="1076" spans="2:20" ht="25.5" x14ac:dyDescent="0.2">
      <c r="B1076" s="109">
        <v>974</v>
      </c>
      <c r="C1076" s="30" t="s">
        <v>1077</v>
      </c>
      <c r="D1076" s="70">
        <v>150214.64000000001</v>
      </c>
      <c r="E1076" s="69">
        <v>156914.21</v>
      </c>
      <c r="F1076" s="33">
        <v>1422</v>
      </c>
      <c r="G1076" s="34">
        <v>3477</v>
      </c>
      <c r="H1076" s="35" t="s">
        <v>30</v>
      </c>
      <c r="I1076" s="71">
        <f t="shared" si="277"/>
        <v>1945.88</v>
      </c>
      <c r="J1076" s="72">
        <v>0</v>
      </c>
      <c r="K1076" s="38">
        <f t="shared" si="267"/>
        <v>194.58800000000002</v>
      </c>
      <c r="L1076" s="38">
        <f t="shared" si="268"/>
        <v>58.376400000000004</v>
      </c>
      <c r="M1076" s="38">
        <f t="shared" si="269"/>
        <v>116.75280000000001</v>
      </c>
      <c r="N1076" s="38">
        <f t="shared" si="270"/>
        <v>38.9176</v>
      </c>
      <c r="O1076" s="38">
        <f t="shared" si="271"/>
        <v>38.9176</v>
      </c>
      <c r="P1076" s="38">
        <f t="shared" si="272"/>
        <v>24.323500000000003</v>
      </c>
      <c r="Q1076" s="38">
        <f t="shared" si="273"/>
        <v>97.294000000000011</v>
      </c>
      <c r="R1076" s="38">
        <f t="shared" si="274"/>
        <v>17.512920000000001</v>
      </c>
      <c r="S1076" s="38">
        <f t="shared" si="275"/>
        <v>1.9458800000000001</v>
      </c>
      <c r="T1076" s="39">
        <f t="shared" si="276"/>
        <v>2534.5087000000012</v>
      </c>
    </row>
    <row r="1077" spans="2:20" ht="25.5" x14ac:dyDescent="0.2">
      <c r="B1077" s="109">
        <v>975</v>
      </c>
      <c r="C1077" s="30" t="s">
        <v>1078</v>
      </c>
      <c r="D1077" s="70">
        <v>250357.73</v>
      </c>
      <c r="E1077" s="69">
        <v>261523.68</v>
      </c>
      <c r="F1077" s="33">
        <v>1423</v>
      </c>
      <c r="G1077" s="34">
        <v>3478</v>
      </c>
      <c r="H1077" s="35" t="s">
        <v>30</v>
      </c>
      <c r="I1077" s="71">
        <f t="shared" si="277"/>
        <v>2620.98</v>
      </c>
      <c r="J1077" s="72">
        <v>0</v>
      </c>
      <c r="K1077" s="38">
        <f t="shared" si="267"/>
        <v>262.09800000000001</v>
      </c>
      <c r="L1077" s="38">
        <f t="shared" si="268"/>
        <v>78.629400000000004</v>
      </c>
      <c r="M1077" s="38">
        <f t="shared" si="269"/>
        <v>157.25880000000001</v>
      </c>
      <c r="N1077" s="38">
        <f t="shared" si="270"/>
        <v>52.419600000000003</v>
      </c>
      <c r="O1077" s="38">
        <f t="shared" si="271"/>
        <v>52.419600000000003</v>
      </c>
      <c r="P1077" s="38">
        <f t="shared" si="272"/>
        <v>32.762250000000002</v>
      </c>
      <c r="Q1077" s="38">
        <f t="shared" si="273"/>
        <v>131.04900000000001</v>
      </c>
      <c r="R1077" s="38">
        <f t="shared" si="274"/>
        <v>23.588819999999998</v>
      </c>
      <c r="S1077" s="38">
        <f t="shared" si="275"/>
        <v>2.6209799999999999</v>
      </c>
      <c r="T1077" s="39">
        <f t="shared" si="276"/>
        <v>3413.8264500000005</v>
      </c>
    </row>
    <row r="1078" spans="2:20" ht="25.5" x14ac:dyDescent="0.2">
      <c r="B1078" s="109">
        <v>976</v>
      </c>
      <c r="C1078" s="30" t="s">
        <v>1079</v>
      </c>
      <c r="D1078" s="70">
        <v>375536.58</v>
      </c>
      <c r="E1078" s="69">
        <v>392285.51</v>
      </c>
      <c r="F1078" s="33">
        <v>1424</v>
      </c>
      <c r="G1078" s="34">
        <v>3479</v>
      </c>
      <c r="H1078" s="35" t="s">
        <v>30</v>
      </c>
      <c r="I1078" s="71">
        <f t="shared" si="277"/>
        <v>3441.04</v>
      </c>
      <c r="J1078" s="72">
        <v>0</v>
      </c>
      <c r="K1078" s="38">
        <f t="shared" si="267"/>
        <v>344.10400000000004</v>
      </c>
      <c r="L1078" s="38">
        <f t="shared" si="268"/>
        <v>103.2312</v>
      </c>
      <c r="M1078" s="38">
        <f t="shared" si="269"/>
        <v>206.4624</v>
      </c>
      <c r="N1078" s="38">
        <f t="shared" si="270"/>
        <v>68.820800000000006</v>
      </c>
      <c r="O1078" s="38">
        <f t="shared" si="271"/>
        <v>68.820800000000006</v>
      </c>
      <c r="P1078" s="38">
        <f t="shared" si="272"/>
        <v>43.013000000000005</v>
      </c>
      <c r="Q1078" s="38">
        <f t="shared" si="273"/>
        <v>172.05200000000002</v>
      </c>
      <c r="R1078" s="38">
        <f t="shared" si="274"/>
        <v>30.969359999999998</v>
      </c>
      <c r="S1078" s="38">
        <f t="shared" si="275"/>
        <v>3.4410400000000001</v>
      </c>
      <c r="T1078" s="39">
        <f t="shared" si="276"/>
        <v>4481.9546</v>
      </c>
    </row>
    <row r="1079" spans="2:20" ht="25.5" x14ac:dyDescent="0.2">
      <c r="B1079" s="109">
        <v>977</v>
      </c>
      <c r="C1079" s="30" t="s">
        <v>1080</v>
      </c>
      <c r="D1079" s="70">
        <v>500715.44</v>
      </c>
      <c r="E1079" s="69">
        <v>523047.35</v>
      </c>
      <c r="F1079" s="33">
        <v>1425</v>
      </c>
      <c r="G1079" s="34">
        <v>3480</v>
      </c>
      <c r="H1079" s="35" t="s">
        <v>30</v>
      </c>
      <c r="I1079" s="71">
        <f t="shared" si="277"/>
        <v>4054.59</v>
      </c>
      <c r="J1079" s="72">
        <v>0</v>
      </c>
      <c r="K1079" s="38">
        <f t="shared" si="267"/>
        <v>405.45900000000006</v>
      </c>
      <c r="L1079" s="38">
        <f t="shared" si="268"/>
        <v>121.6377</v>
      </c>
      <c r="M1079" s="38">
        <f t="shared" si="269"/>
        <v>243.27539999999999</v>
      </c>
      <c r="N1079" s="38">
        <f t="shared" si="270"/>
        <v>81.091800000000006</v>
      </c>
      <c r="O1079" s="38">
        <f t="shared" si="271"/>
        <v>81.091800000000006</v>
      </c>
      <c r="P1079" s="38">
        <f t="shared" si="272"/>
        <v>50.682375000000008</v>
      </c>
      <c r="Q1079" s="38">
        <f t="shared" si="273"/>
        <v>202.72950000000003</v>
      </c>
      <c r="R1079" s="38">
        <f t="shared" si="274"/>
        <v>36.491309999999999</v>
      </c>
      <c r="S1079" s="38">
        <f t="shared" si="275"/>
        <v>4.0545900000000001</v>
      </c>
      <c r="T1079" s="39">
        <f t="shared" si="276"/>
        <v>5281.1034750000017</v>
      </c>
    </row>
    <row r="1080" spans="2:20" ht="25.5" x14ac:dyDescent="0.2">
      <c r="B1080" s="109">
        <v>978</v>
      </c>
      <c r="C1080" s="30" t="s">
        <v>1081</v>
      </c>
      <c r="D1080" s="70">
        <v>751073.17</v>
      </c>
      <c r="E1080" s="69">
        <v>784571.03</v>
      </c>
      <c r="F1080" s="33">
        <v>1426</v>
      </c>
      <c r="G1080" s="34">
        <v>3481</v>
      </c>
      <c r="H1080" s="35" t="s">
        <v>30</v>
      </c>
      <c r="I1080" s="71">
        <f t="shared" si="277"/>
        <v>4866.7</v>
      </c>
      <c r="J1080" s="72">
        <v>0</v>
      </c>
      <c r="K1080" s="38">
        <f t="shared" si="267"/>
        <v>486.67</v>
      </c>
      <c r="L1080" s="38">
        <f t="shared" si="268"/>
        <v>146.00099999999998</v>
      </c>
      <c r="M1080" s="38">
        <f t="shared" si="269"/>
        <v>292.00199999999995</v>
      </c>
      <c r="N1080" s="38">
        <f t="shared" si="270"/>
        <v>97.334000000000003</v>
      </c>
      <c r="O1080" s="38">
        <f t="shared" si="271"/>
        <v>97.334000000000003</v>
      </c>
      <c r="P1080" s="38">
        <f t="shared" si="272"/>
        <v>60.833750000000002</v>
      </c>
      <c r="Q1080" s="38">
        <f t="shared" si="273"/>
        <v>243.33500000000001</v>
      </c>
      <c r="R1080" s="38">
        <f t="shared" si="274"/>
        <v>43.800299999999993</v>
      </c>
      <c r="S1080" s="38">
        <f t="shared" si="275"/>
        <v>4.8666999999999998</v>
      </c>
      <c r="T1080" s="39">
        <f t="shared" si="276"/>
        <v>6338.8767499999985</v>
      </c>
    </row>
    <row r="1081" spans="2:20" ht="25.5" x14ac:dyDescent="0.2">
      <c r="B1081" s="109">
        <v>979</v>
      </c>
      <c r="C1081" s="30" t="s">
        <v>1082</v>
      </c>
      <c r="D1081" s="70">
        <v>1126609.75</v>
      </c>
      <c r="E1081" s="69">
        <v>1176856.54</v>
      </c>
      <c r="F1081" s="33">
        <v>0</v>
      </c>
      <c r="G1081" s="34">
        <v>3482</v>
      </c>
      <c r="H1081" s="35" t="s">
        <v>30</v>
      </c>
      <c r="I1081" s="71">
        <f t="shared" si="277"/>
        <v>5831.7</v>
      </c>
      <c r="J1081" s="72">
        <v>0</v>
      </c>
      <c r="K1081" s="38">
        <f t="shared" si="267"/>
        <v>583.16999999999996</v>
      </c>
      <c r="L1081" s="38">
        <f t="shared" si="268"/>
        <v>174.95099999999999</v>
      </c>
      <c r="M1081" s="38">
        <f t="shared" si="269"/>
        <v>349.90199999999999</v>
      </c>
      <c r="N1081" s="38">
        <f t="shared" si="270"/>
        <v>116.634</v>
      </c>
      <c r="O1081" s="38">
        <f t="shared" si="271"/>
        <v>116.634</v>
      </c>
      <c r="P1081" s="38">
        <f t="shared" si="272"/>
        <v>72.896249999999995</v>
      </c>
      <c r="Q1081" s="38">
        <f t="shared" si="273"/>
        <v>291.58499999999998</v>
      </c>
      <c r="R1081" s="38">
        <f t="shared" si="274"/>
        <v>52.485299999999995</v>
      </c>
      <c r="S1081" s="38">
        <f t="shared" si="275"/>
        <v>5.8316999999999997</v>
      </c>
      <c r="T1081" s="39">
        <f t="shared" si="276"/>
        <v>7595.7892499999998</v>
      </c>
    </row>
    <row r="1082" spans="2:20" ht="25.5" x14ac:dyDescent="0.2">
      <c r="B1082" s="109">
        <v>980</v>
      </c>
      <c r="C1082" s="30" t="s">
        <v>1083</v>
      </c>
      <c r="D1082" s="70">
        <v>1502146.34</v>
      </c>
      <c r="E1082" s="69">
        <v>1569142.07</v>
      </c>
      <c r="F1082" s="33">
        <v>0</v>
      </c>
      <c r="G1082" s="34">
        <v>3483</v>
      </c>
      <c r="H1082" s="35" t="s">
        <v>30</v>
      </c>
      <c r="I1082" s="71">
        <f t="shared" si="277"/>
        <v>6780.81</v>
      </c>
      <c r="J1082" s="72">
        <v>0</v>
      </c>
      <c r="K1082" s="38">
        <f t="shared" si="267"/>
        <v>678.08100000000013</v>
      </c>
      <c r="L1082" s="38">
        <f t="shared" si="268"/>
        <v>203.42430000000002</v>
      </c>
      <c r="M1082" s="38">
        <f t="shared" si="269"/>
        <v>406.84860000000003</v>
      </c>
      <c r="N1082" s="38">
        <f t="shared" si="270"/>
        <v>135.61620000000002</v>
      </c>
      <c r="O1082" s="38">
        <f t="shared" si="271"/>
        <v>135.61620000000002</v>
      </c>
      <c r="P1082" s="38">
        <f t="shared" si="272"/>
        <v>84.760125000000016</v>
      </c>
      <c r="Q1082" s="38">
        <f t="shared" si="273"/>
        <v>339.04050000000007</v>
      </c>
      <c r="R1082" s="38">
        <f t="shared" si="274"/>
        <v>61.027290000000001</v>
      </c>
      <c r="S1082" s="38">
        <f t="shared" si="275"/>
        <v>6.7808100000000007</v>
      </c>
      <c r="T1082" s="39">
        <f t="shared" si="276"/>
        <v>8832.0050250000004</v>
      </c>
    </row>
    <row r="1083" spans="2:20" ht="25.5" x14ac:dyDescent="0.2">
      <c r="B1083" s="109">
        <v>981</v>
      </c>
      <c r="C1083" s="30" t="s">
        <v>1084</v>
      </c>
      <c r="D1083" s="70">
        <v>1502146.34</v>
      </c>
      <c r="E1083" s="69">
        <v>1569142.07</v>
      </c>
      <c r="F1083" s="33">
        <v>0</v>
      </c>
      <c r="G1083" s="34">
        <v>3484</v>
      </c>
      <c r="H1083" s="35" t="s">
        <v>30</v>
      </c>
      <c r="I1083" s="71">
        <f t="shared" si="277"/>
        <v>7407.33</v>
      </c>
      <c r="J1083" s="72">
        <v>0</v>
      </c>
      <c r="K1083" s="38">
        <f t="shared" si="267"/>
        <v>740.73300000000006</v>
      </c>
      <c r="L1083" s="38">
        <f t="shared" si="268"/>
        <v>222.2199</v>
      </c>
      <c r="M1083" s="38">
        <f t="shared" si="269"/>
        <v>444.43979999999999</v>
      </c>
      <c r="N1083" s="38">
        <f t="shared" si="270"/>
        <v>148.14660000000001</v>
      </c>
      <c r="O1083" s="38">
        <f t="shared" si="271"/>
        <v>148.14660000000001</v>
      </c>
      <c r="P1083" s="38">
        <f t="shared" si="272"/>
        <v>92.591625000000008</v>
      </c>
      <c r="Q1083" s="38">
        <f t="shared" si="273"/>
        <v>370.36650000000003</v>
      </c>
      <c r="R1083" s="38">
        <f t="shared" si="274"/>
        <v>66.665969999999987</v>
      </c>
      <c r="S1083" s="38">
        <f t="shared" si="275"/>
        <v>7.40733</v>
      </c>
      <c r="T1083" s="39">
        <f t="shared" si="276"/>
        <v>9648.0473249999995</v>
      </c>
    </row>
    <row r="1084" spans="2:20" ht="15.75" x14ac:dyDescent="0.2">
      <c r="B1084" s="113"/>
      <c r="C1084" s="113"/>
      <c r="D1084" s="114"/>
      <c r="E1084" s="115"/>
      <c r="F1084" s="113"/>
      <c r="G1084" s="116"/>
      <c r="H1084" s="117"/>
      <c r="I1084" s="118"/>
      <c r="J1084" s="119"/>
      <c r="K1084" s="119"/>
      <c r="L1084" s="119"/>
      <c r="M1084" s="119"/>
      <c r="N1084" s="119"/>
      <c r="O1084" s="119"/>
      <c r="P1084" s="119"/>
      <c r="Q1084" s="119"/>
      <c r="R1084" s="119"/>
      <c r="S1084" s="119"/>
      <c r="T1084" s="119"/>
    </row>
    <row r="1085" spans="2:20" ht="15.75" x14ac:dyDescent="0.25">
      <c r="B1085" s="105"/>
      <c r="C1085" s="103"/>
      <c r="D1085" s="99"/>
      <c r="E1085" s="100"/>
      <c r="F1085" s="104"/>
      <c r="G1085" s="105"/>
      <c r="H1085" s="106"/>
      <c r="I1085" s="107"/>
      <c r="J1085" s="108"/>
    </row>
    <row r="1086" spans="2:20" ht="15.75" x14ac:dyDescent="0.25">
      <c r="B1086" s="105"/>
      <c r="C1086" s="103"/>
      <c r="D1086" s="99"/>
      <c r="E1086" s="100"/>
      <c r="F1086" s="104"/>
      <c r="G1086" s="105"/>
      <c r="H1086" s="106"/>
      <c r="I1086" s="107"/>
      <c r="J1086" s="108"/>
    </row>
    <row r="1087" spans="2:20" ht="15.75" x14ac:dyDescent="0.25">
      <c r="B1087" s="105"/>
      <c r="C1087" s="103"/>
      <c r="D1087" s="99"/>
      <c r="E1087" s="100"/>
      <c r="F1087" s="104"/>
      <c r="G1087" s="105"/>
      <c r="H1087" s="106"/>
      <c r="I1087" s="107"/>
      <c r="J1087" s="108"/>
    </row>
    <row r="1088" spans="2:20" ht="15.75" x14ac:dyDescent="0.25">
      <c r="B1088" s="105"/>
      <c r="C1088" s="103"/>
      <c r="D1088" s="99"/>
      <c r="E1088" s="100"/>
      <c r="F1088" s="104"/>
      <c r="G1088" s="105"/>
      <c r="H1088" s="106"/>
      <c r="I1088" s="107"/>
      <c r="J1088" s="108"/>
    </row>
    <row r="1089" spans="2:20" ht="15.75" x14ac:dyDescent="0.2">
      <c r="B1089" s="207" t="s">
        <v>671</v>
      </c>
      <c r="C1089" s="207"/>
      <c r="D1089" s="207"/>
      <c r="E1089" s="207"/>
      <c r="F1089" s="207"/>
      <c r="G1089" s="207"/>
      <c r="H1089" s="207"/>
      <c r="I1089" s="207"/>
      <c r="J1089" s="207"/>
      <c r="K1089" s="82"/>
      <c r="L1089" s="82"/>
      <c r="M1089" s="82"/>
      <c r="N1089" s="82"/>
      <c r="O1089" s="82"/>
      <c r="P1089" s="82"/>
      <c r="Q1089" s="82"/>
      <c r="R1089" s="82"/>
      <c r="S1089" s="82"/>
      <c r="T1089" s="82"/>
    </row>
    <row r="1090" spans="2:20" ht="15.75" x14ac:dyDescent="0.2">
      <c r="B1090" s="82"/>
      <c r="C1090" s="82"/>
      <c r="D1090" s="82"/>
      <c r="E1090" s="82"/>
      <c r="F1090" s="82"/>
      <c r="G1090" s="82"/>
      <c r="H1090" s="82"/>
      <c r="I1090" s="82"/>
      <c r="J1090" s="82"/>
      <c r="K1090" s="82"/>
      <c r="L1090" s="82"/>
      <c r="M1090" s="82"/>
      <c r="N1090" s="82"/>
      <c r="O1090" s="82"/>
      <c r="P1090" s="82"/>
      <c r="Q1090" s="82"/>
      <c r="R1090" s="82"/>
      <c r="S1090" s="82"/>
      <c r="T1090" s="82"/>
    </row>
    <row r="1091" spans="2:20" ht="15.75" x14ac:dyDescent="0.2">
      <c r="B1091" s="208" t="s">
        <v>1085</v>
      </c>
      <c r="C1091" s="208"/>
      <c r="D1091" s="208"/>
      <c r="E1091" s="208"/>
      <c r="F1091" s="208"/>
      <c r="G1091" s="208"/>
      <c r="H1091" s="208"/>
      <c r="I1091" s="208"/>
      <c r="J1091" s="208"/>
      <c r="K1091" s="208" t="s">
        <v>7</v>
      </c>
      <c r="L1091" s="208"/>
      <c r="M1091" s="208"/>
      <c r="N1091" s="208"/>
      <c r="O1091" s="208"/>
      <c r="P1091" s="208"/>
      <c r="Q1091" s="82"/>
      <c r="R1091" s="82"/>
      <c r="S1091" s="82"/>
      <c r="T1091" s="82"/>
    </row>
    <row r="1092" spans="2:20" ht="22.5" x14ac:dyDescent="0.2">
      <c r="B1092" s="192" t="s">
        <v>8</v>
      </c>
      <c r="C1092" s="198" t="s">
        <v>9</v>
      </c>
      <c r="D1092" s="200" t="s">
        <v>255</v>
      </c>
      <c r="E1092" s="201" t="s">
        <v>256</v>
      </c>
      <c r="F1092" s="202" t="s">
        <v>12</v>
      </c>
      <c r="G1092" s="198" t="s">
        <v>13</v>
      </c>
      <c r="H1092" s="199" t="s">
        <v>14</v>
      </c>
      <c r="I1092" s="69" t="s">
        <v>257</v>
      </c>
      <c r="J1092" s="69" t="s">
        <v>258</v>
      </c>
      <c r="K1092" s="25" t="s">
        <v>17</v>
      </c>
      <c r="L1092" s="25" t="s">
        <v>18</v>
      </c>
      <c r="M1092" s="25" t="s">
        <v>19</v>
      </c>
      <c r="N1092" s="25" t="s">
        <v>20</v>
      </c>
      <c r="O1092" s="25" t="s">
        <v>21</v>
      </c>
      <c r="P1092" s="25" t="s">
        <v>22</v>
      </c>
      <c r="Q1092" s="25" t="s">
        <v>23</v>
      </c>
      <c r="R1092" s="25" t="s">
        <v>24</v>
      </c>
      <c r="S1092" s="25" t="s">
        <v>25</v>
      </c>
      <c r="T1092" s="191" t="s">
        <v>26</v>
      </c>
    </row>
    <row r="1093" spans="2:20" ht="22.5" x14ac:dyDescent="0.2">
      <c r="B1093" s="192"/>
      <c r="C1093" s="198"/>
      <c r="D1093" s="200"/>
      <c r="E1093" s="201"/>
      <c r="F1093" s="202"/>
      <c r="G1093" s="198"/>
      <c r="H1093" s="199"/>
      <c r="I1093" s="69" t="s">
        <v>27</v>
      </c>
      <c r="J1093" s="69" t="s">
        <v>28</v>
      </c>
      <c r="K1093" s="28" t="s">
        <v>27</v>
      </c>
      <c r="L1093" s="28" t="s">
        <v>27</v>
      </c>
      <c r="M1093" s="28" t="s">
        <v>27</v>
      </c>
      <c r="N1093" s="28" t="s">
        <v>27</v>
      </c>
      <c r="O1093" s="28" t="s">
        <v>27</v>
      </c>
      <c r="P1093" s="28" t="s">
        <v>27</v>
      </c>
      <c r="Q1093" s="28" t="s">
        <v>27</v>
      </c>
      <c r="R1093" s="28" t="s">
        <v>27</v>
      </c>
      <c r="S1093" s="28" t="s">
        <v>27</v>
      </c>
      <c r="T1093" s="191"/>
    </row>
    <row r="1094" spans="2:20" ht="28.5" x14ac:dyDescent="0.2">
      <c r="B1094" s="109">
        <v>982</v>
      </c>
      <c r="C1094" s="30" t="s">
        <v>1086</v>
      </c>
      <c r="D1094" s="70" t="s">
        <v>67</v>
      </c>
      <c r="E1094" s="69" t="s">
        <v>67</v>
      </c>
      <c r="F1094" s="33">
        <v>1428</v>
      </c>
      <c r="G1094" s="34">
        <v>2754</v>
      </c>
      <c r="H1094" s="35" t="s">
        <v>30</v>
      </c>
      <c r="I1094" s="71">
        <v>11.14</v>
      </c>
      <c r="J1094" s="72">
        <v>19.78</v>
      </c>
      <c r="K1094" s="38">
        <f t="shared" ref="K1094:K1154" si="278">0.1*I1094</f>
        <v>1.1140000000000001</v>
      </c>
      <c r="L1094" s="38">
        <f t="shared" ref="L1094:L1154" si="279">0.03*I1094</f>
        <v>0.3342</v>
      </c>
      <c r="M1094" s="38">
        <f t="shared" ref="M1094:M1154" si="280">0.06*I1094</f>
        <v>0.66839999999999999</v>
      </c>
      <c r="N1094" s="38">
        <f t="shared" ref="N1094:N1154" si="281">0.02*I1094</f>
        <v>0.22280000000000003</v>
      </c>
      <c r="O1094" s="38">
        <f t="shared" ref="O1094:O1154" si="282">0.02*I1094</f>
        <v>0.22280000000000003</v>
      </c>
      <c r="P1094" s="38">
        <f t="shared" ref="P1094:P1154" si="283">0.0125*I1094</f>
        <v>0.13925000000000001</v>
      </c>
      <c r="Q1094" s="38">
        <f t="shared" ref="Q1094:Q1154" si="284">0.05*I1094</f>
        <v>0.55700000000000005</v>
      </c>
      <c r="R1094" s="38">
        <f t="shared" ref="R1094:R1154" si="285">0.009*I1094</f>
        <v>0.10026</v>
      </c>
      <c r="S1094" s="38">
        <f t="shared" ref="S1094:S1154" si="286">0.001*I1094</f>
        <v>1.1140000000000001E-2</v>
      </c>
      <c r="T1094" s="39">
        <f t="shared" ref="T1094:T1154" si="287">SUM(I1094:S1094)</f>
        <v>34.289849999999994</v>
      </c>
    </row>
    <row r="1095" spans="2:20" ht="28.5" x14ac:dyDescent="0.2">
      <c r="B1095" s="109">
        <v>983</v>
      </c>
      <c r="C1095" s="30" t="s">
        <v>1087</v>
      </c>
      <c r="D1095" s="70" t="s">
        <v>67</v>
      </c>
      <c r="E1095" s="69" t="s">
        <v>67</v>
      </c>
      <c r="F1095" s="33">
        <v>1536</v>
      </c>
      <c r="G1095" s="34">
        <v>2755</v>
      </c>
      <c r="H1095" s="44">
        <v>2754</v>
      </c>
      <c r="I1095" s="71">
        <v>352.59</v>
      </c>
      <c r="J1095" s="72">
        <v>0</v>
      </c>
      <c r="K1095" s="38">
        <f t="shared" si="278"/>
        <v>35.259</v>
      </c>
      <c r="L1095" s="38">
        <f t="shared" si="279"/>
        <v>10.577699999999998</v>
      </c>
      <c r="M1095" s="38">
        <f t="shared" si="280"/>
        <v>21.155399999999997</v>
      </c>
      <c r="N1095" s="38">
        <f t="shared" si="281"/>
        <v>7.0518000000000001</v>
      </c>
      <c r="O1095" s="38">
        <f t="shared" si="282"/>
        <v>7.0518000000000001</v>
      </c>
      <c r="P1095" s="38">
        <f t="shared" si="283"/>
        <v>4.407375</v>
      </c>
      <c r="Q1095" s="38">
        <f t="shared" si="284"/>
        <v>17.6295</v>
      </c>
      <c r="R1095" s="38">
        <f t="shared" si="285"/>
        <v>3.1733099999999994</v>
      </c>
      <c r="S1095" s="38">
        <f t="shared" si="286"/>
        <v>0.35258999999999996</v>
      </c>
      <c r="T1095" s="39">
        <f t="shared" si="287"/>
        <v>459.24847500000004</v>
      </c>
    </row>
    <row r="1096" spans="2:20" x14ac:dyDescent="0.2">
      <c r="B1096" s="109">
        <v>984</v>
      </c>
      <c r="C1096" s="30" t="s">
        <v>1088</v>
      </c>
      <c r="D1096" s="70">
        <v>625.89</v>
      </c>
      <c r="E1096" s="69">
        <v>653.79999999999995</v>
      </c>
      <c r="F1096" s="33">
        <v>1537</v>
      </c>
      <c r="G1096" s="34">
        <v>2756</v>
      </c>
      <c r="H1096" s="44">
        <v>2754</v>
      </c>
      <c r="I1096" s="71">
        <f t="shared" ref="I1096:I1114" si="288">I817*0.3</f>
        <v>18.468</v>
      </c>
      <c r="J1096" s="72">
        <v>0</v>
      </c>
      <c r="K1096" s="38">
        <f t="shared" si="278"/>
        <v>1.8468</v>
      </c>
      <c r="L1096" s="38">
        <f t="shared" si="279"/>
        <v>0.55403999999999998</v>
      </c>
      <c r="M1096" s="38">
        <f t="shared" si="280"/>
        <v>1.10808</v>
      </c>
      <c r="N1096" s="38">
        <f t="shared" si="281"/>
        <v>0.36936000000000002</v>
      </c>
      <c r="O1096" s="38">
        <f t="shared" si="282"/>
        <v>0.36936000000000002</v>
      </c>
      <c r="P1096" s="38">
        <f t="shared" si="283"/>
        <v>0.23085</v>
      </c>
      <c r="Q1096" s="38">
        <f t="shared" si="284"/>
        <v>0.9234</v>
      </c>
      <c r="R1096" s="38">
        <f t="shared" si="285"/>
        <v>0.166212</v>
      </c>
      <c r="S1096" s="38">
        <f t="shared" si="286"/>
        <v>1.8468000000000002E-2</v>
      </c>
      <c r="T1096" s="39">
        <f t="shared" si="287"/>
        <v>24.054570000000002</v>
      </c>
    </row>
    <row r="1097" spans="2:20" x14ac:dyDescent="0.2">
      <c r="B1097" s="109">
        <v>985</v>
      </c>
      <c r="C1097" s="30" t="s">
        <v>1089</v>
      </c>
      <c r="D1097" s="70">
        <v>1251.79</v>
      </c>
      <c r="E1097" s="69">
        <v>1307.6199999999999</v>
      </c>
      <c r="F1097" s="33">
        <v>1538</v>
      </c>
      <c r="G1097" s="34">
        <v>2757</v>
      </c>
      <c r="H1097" s="44">
        <v>2754</v>
      </c>
      <c r="I1097" s="71">
        <f t="shared" si="288"/>
        <v>27.995999999999999</v>
      </c>
      <c r="J1097" s="72">
        <v>0</v>
      </c>
      <c r="K1097" s="38">
        <f t="shared" si="278"/>
        <v>2.7995999999999999</v>
      </c>
      <c r="L1097" s="38">
        <f t="shared" si="279"/>
        <v>0.83987999999999996</v>
      </c>
      <c r="M1097" s="38">
        <f t="shared" si="280"/>
        <v>1.6797599999999999</v>
      </c>
      <c r="N1097" s="38">
        <f t="shared" si="281"/>
        <v>0.55991999999999997</v>
      </c>
      <c r="O1097" s="38">
        <f t="shared" si="282"/>
        <v>0.55991999999999997</v>
      </c>
      <c r="P1097" s="38">
        <f t="shared" si="283"/>
        <v>0.34994999999999998</v>
      </c>
      <c r="Q1097" s="38">
        <f t="shared" si="284"/>
        <v>1.3997999999999999</v>
      </c>
      <c r="R1097" s="38">
        <f t="shared" si="285"/>
        <v>0.25196399999999997</v>
      </c>
      <c r="S1097" s="38">
        <f t="shared" si="286"/>
        <v>2.7996E-2</v>
      </c>
      <c r="T1097" s="39">
        <f t="shared" si="287"/>
        <v>36.464790000000001</v>
      </c>
    </row>
    <row r="1098" spans="2:20" x14ac:dyDescent="0.2">
      <c r="B1098" s="109">
        <v>986</v>
      </c>
      <c r="C1098" s="30" t="s">
        <v>1090</v>
      </c>
      <c r="D1098" s="70">
        <v>2503.58</v>
      </c>
      <c r="E1098" s="69">
        <v>2615.2399999999998</v>
      </c>
      <c r="F1098" s="33">
        <v>1539</v>
      </c>
      <c r="G1098" s="34">
        <v>2758</v>
      </c>
      <c r="H1098" s="44">
        <v>2754</v>
      </c>
      <c r="I1098" s="71">
        <f t="shared" si="288"/>
        <v>35.738999999999997</v>
      </c>
      <c r="J1098" s="72">
        <v>0</v>
      </c>
      <c r="K1098" s="38">
        <f t="shared" si="278"/>
        <v>3.5739000000000001</v>
      </c>
      <c r="L1098" s="38">
        <f t="shared" si="279"/>
        <v>1.0721699999999998</v>
      </c>
      <c r="M1098" s="38">
        <f t="shared" si="280"/>
        <v>2.1443399999999997</v>
      </c>
      <c r="N1098" s="38">
        <f t="shared" si="281"/>
        <v>0.71477999999999997</v>
      </c>
      <c r="O1098" s="38">
        <f t="shared" si="282"/>
        <v>0.71477999999999997</v>
      </c>
      <c r="P1098" s="38">
        <f t="shared" si="283"/>
        <v>0.44673750000000001</v>
      </c>
      <c r="Q1098" s="38">
        <f t="shared" si="284"/>
        <v>1.78695</v>
      </c>
      <c r="R1098" s="38">
        <f t="shared" si="285"/>
        <v>0.32165099999999996</v>
      </c>
      <c r="S1098" s="38">
        <f t="shared" si="286"/>
        <v>3.5739E-2</v>
      </c>
      <c r="T1098" s="39">
        <f t="shared" si="287"/>
        <v>46.550047499999991</v>
      </c>
    </row>
    <row r="1099" spans="2:20" x14ac:dyDescent="0.2">
      <c r="B1099" s="109">
        <v>987</v>
      </c>
      <c r="C1099" s="30" t="s">
        <v>1091</v>
      </c>
      <c r="D1099" s="70">
        <v>5007.1499999999996</v>
      </c>
      <c r="E1099" s="69">
        <v>5230.47</v>
      </c>
      <c r="F1099" s="33">
        <v>1540</v>
      </c>
      <c r="G1099" s="34">
        <v>2759</v>
      </c>
      <c r="H1099" s="44">
        <v>2754</v>
      </c>
      <c r="I1099" s="71">
        <f t="shared" si="288"/>
        <v>51.827999999999996</v>
      </c>
      <c r="J1099" s="72">
        <v>0</v>
      </c>
      <c r="K1099" s="38">
        <f t="shared" si="278"/>
        <v>5.1828000000000003</v>
      </c>
      <c r="L1099" s="38">
        <f t="shared" si="279"/>
        <v>1.5548399999999998</v>
      </c>
      <c r="M1099" s="38">
        <f t="shared" si="280"/>
        <v>3.1096799999999996</v>
      </c>
      <c r="N1099" s="38">
        <f t="shared" si="281"/>
        <v>1.0365599999999999</v>
      </c>
      <c r="O1099" s="38">
        <f t="shared" si="282"/>
        <v>1.0365599999999999</v>
      </c>
      <c r="P1099" s="38">
        <f t="shared" si="283"/>
        <v>0.64785000000000004</v>
      </c>
      <c r="Q1099" s="38">
        <f t="shared" si="284"/>
        <v>2.5914000000000001</v>
      </c>
      <c r="R1099" s="38">
        <f t="shared" si="285"/>
        <v>0.46645199999999992</v>
      </c>
      <c r="S1099" s="38">
        <f t="shared" si="286"/>
        <v>5.1827999999999999E-2</v>
      </c>
      <c r="T1099" s="39">
        <f t="shared" si="287"/>
        <v>67.505969999999991</v>
      </c>
    </row>
    <row r="1100" spans="2:20" x14ac:dyDescent="0.2">
      <c r="B1100" s="109">
        <v>988</v>
      </c>
      <c r="C1100" s="30" t="s">
        <v>1092</v>
      </c>
      <c r="D1100" s="70">
        <v>10014.299999999999</v>
      </c>
      <c r="E1100" s="69">
        <v>10460.94</v>
      </c>
      <c r="F1100" s="33">
        <v>1541</v>
      </c>
      <c r="G1100" s="34">
        <v>2760</v>
      </c>
      <c r="H1100" s="44">
        <v>2754</v>
      </c>
      <c r="I1100" s="71">
        <f t="shared" si="288"/>
        <v>101.86200000000001</v>
      </c>
      <c r="J1100" s="72">
        <v>0</v>
      </c>
      <c r="K1100" s="38">
        <f t="shared" si="278"/>
        <v>10.186200000000001</v>
      </c>
      <c r="L1100" s="38">
        <f t="shared" si="279"/>
        <v>3.05586</v>
      </c>
      <c r="M1100" s="38">
        <f t="shared" si="280"/>
        <v>6.11172</v>
      </c>
      <c r="N1100" s="38">
        <f t="shared" si="281"/>
        <v>2.0372400000000002</v>
      </c>
      <c r="O1100" s="38">
        <f t="shared" si="282"/>
        <v>2.0372400000000002</v>
      </c>
      <c r="P1100" s="38">
        <f t="shared" si="283"/>
        <v>1.2732750000000002</v>
      </c>
      <c r="Q1100" s="38">
        <f t="shared" si="284"/>
        <v>5.0931000000000006</v>
      </c>
      <c r="R1100" s="38">
        <f t="shared" si="285"/>
        <v>0.91675799999999996</v>
      </c>
      <c r="S1100" s="38">
        <f t="shared" si="286"/>
        <v>0.10186200000000001</v>
      </c>
      <c r="T1100" s="39">
        <f t="shared" si="287"/>
        <v>132.67525499999999</v>
      </c>
    </row>
    <row r="1101" spans="2:20" x14ac:dyDescent="0.2">
      <c r="B1101" s="109">
        <v>989</v>
      </c>
      <c r="C1101" s="30" t="s">
        <v>1093</v>
      </c>
      <c r="D1101" s="70">
        <v>15021.47</v>
      </c>
      <c r="E1101" s="69">
        <v>15691.43</v>
      </c>
      <c r="F1101" s="33">
        <v>1542</v>
      </c>
      <c r="G1101" s="34">
        <v>2761</v>
      </c>
      <c r="H1101" s="44">
        <v>2754</v>
      </c>
      <c r="I1101" s="71">
        <f t="shared" si="288"/>
        <v>109.00500000000001</v>
      </c>
      <c r="J1101" s="72">
        <v>0</v>
      </c>
      <c r="K1101" s="38">
        <f t="shared" si="278"/>
        <v>10.900500000000001</v>
      </c>
      <c r="L1101" s="38">
        <f t="shared" si="279"/>
        <v>3.2701500000000001</v>
      </c>
      <c r="M1101" s="38">
        <f t="shared" si="280"/>
        <v>6.5403000000000002</v>
      </c>
      <c r="N1101" s="38">
        <f t="shared" si="281"/>
        <v>2.1801000000000004</v>
      </c>
      <c r="O1101" s="38">
        <f t="shared" si="282"/>
        <v>2.1801000000000004</v>
      </c>
      <c r="P1101" s="38">
        <f t="shared" si="283"/>
        <v>1.3625625000000001</v>
      </c>
      <c r="Q1101" s="38">
        <f t="shared" si="284"/>
        <v>5.4502500000000005</v>
      </c>
      <c r="R1101" s="38">
        <f t="shared" si="285"/>
        <v>0.98104500000000006</v>
      </c>
      <c r="S1101" s="38">
        <f t="shared" si="286"/>
        <v>0.10900500000000002</v>
      </c>
      <c r="T1101" s="39">
        <f t="shared" si="287"/>
        <v>141.97901250000004</v>
      </c>
    </row>
    <row r="1102" spans="2:20" x14ac:dyDescent="0.2">
      <c r="B1102" s="109">
        <v>990</v>
      </c>
      <c r="C1102" s="30" t="s">
        <v>1094</v>
      </c>
      <c r="D1102" s="70">
        <v>25035.77</v>
      </c>
      <c r="E1102" s="69">
        <v>26152.37</v>
      </c>
      <c r="F1102" s="33">
        <v>1543</v>
      </c>
      <c r="G1102" s="34">
        <v>2762</v>
      </c>
      <c r="H1102" s="44">
        <v>2754</v>
      </c>
      <c r="I1102" s="71">
        <f t="shared" si="288"/>
        <v>138.792</v>
      </c>
      <c r="J1102" s="72">
        <v>0</v>
      </c>
      <c r="K1102" s="38">
        <f t="shared" si="278"/>
        <v>13.879200000000001</v>
      </c>
      <c r="L1102" s="38">
        <f t="shared" si="279"/>
        <v>4.1637599999999999</v>
      </c>
      <c r="M1102" s="38">
        <f t="shared" si="280"/>
        <v>8.3275199999999998</v>
      </c>
      <c r="N1102" s="38">
        <f t="shared" si="281"/>
        <v>2.7758400000000001</v>
      </c>
      <c r="O1102" s="38">
        <f t="shared" si="282"/>
        <v>2.7758400000000001</v>
      </c>
      <c r="P1102" s="38">
        <f t="shared" si="283"/>
        <v>1.7349000000000001</v>
      </c>
      <c r="Q1102" s="38">
        <f t="shared" si="284"/>
        <v>6.9396000000000004</v>
      </c>
      <c r="R1102" s="38">
        <f t="shared" si="285"/>
        <v>1.249128</v>
      </c>
      <c r="S1102" s="38">
        <f t="shared" si="286"/>
        <v>0.138792</v>
      </c>
      <c r="T1102" s="39">
        <f t="shared" si="287"/>
        <v>180.77658</v>
      </c>
    </row>
    <row r="1103" spans="2:20" x14ac:dyDescent="0.2">
      <c r="B1103" s="109">
        <v>991</v>
      </c>
      <c r="C1103" s="30" t="s">
        <v>1095</v>
      </c>
      <c r="D1103" s="70">
        <v>37553.65</v>
      </c>
      <c r="E1103" s="69">
        <v>39228.54</v>
      </c>
      <c r="F1103" s="33">
        <v>1544</v>
      </c>
      <c r="G1103" s="34">
        <v>2763</v>
      </c>
      <c r="H1103" s="44">
        <v>2754</v>
      </c>
      <c r="I1103" s="71">
        <f t="shared" si="288"/>
        <v>175.72799999999998</v>
      </c>
      <c r="J1103" s="72">
        <v>0</v>
      </c>
      <c r="K1103" s="38">
        <f t="shared" si="278"/>
        <v>17.572799999999997</v>
      </c>
      <c r="L1103" s="38">
        <f t="shared" si="279"/>
        <v>5.2718399999999992</v>
      </c>
      <c r="M1103" s="38">
        <f t="shared" si="280"/>
        <v>10.543679999999998</v>
      </c>
      <c r="N1103" s="38">
        <f t="shared" si="281"/>
        <v>3.5145599999999995</v>
      </c>
      <c r="O1103" s="38">
        <f t="shared" si="282"/>
        <v>3.5145599999999995</v>
      </c>
      <c r="P1103" s="38">
        <f t="shared" si="283"/>
        <v>2.1965999999999997</v>
      </c>
      <c r="Q1103" s="38">
        <f t="shared" si="284"/>
        <v>8.7863999999999987</v>
      </c>
      <c r="R1103" s="38">
        <f t="shared" si="285"/>
        <v>1.5815519999999996</v>
      </c>
      <c r="S1103" s="38">
        <f t="shared" si="286"/>
        <v>0.175728</v>
      </c>
      <c r="T1103" s="39">
        <f t="shared" si="287"/>
        <v>228.88571999999991</v>
      </c>
    </row>
    <row r="1104" spans="2:20" x14ac:dyDescent="0.2">
      <c r="B1104" s="109">
        <v>992</v>
      </c>
      <c r="C1104" s="30" t="s">
        <v>1096</v>
      </c>
      <c r="D1104" s="70">
        <v>50071.55</v>
      </c>
      <c r="E1104" s="69">
        <v>52304.74</v>
      </c>
      <c r="F1104" s="33">
        <v>1545</v>
      </c>
      <c r="G1104" s="34">
        <v>2764</v>
      </c>
      <c r="H1104" s="44">
        <v>2754</v>
      </c>
      <c r="I1104" s="71">
        <f t="shared" si="288"/>
        <v>232.911</v>
      </c>
      <c r="J1104" s="72">
        <v>0</v>
      </c>
      <c r="K1104" s="38">
        <f t="shared" si="278"/>
        <v>23.2911</v>
      </c>
      <c r="L1104" s="38">
        <f t="shared" si="279"/>
        <v>6.98733</v>
      </c>
      <c r="M1104" s="38">
        <f t="shared" si="280"/>
        <v>13.97466</v>
      </c>
      <c r="N1104" s="38">
        <f t="shared" si="281"/>
        <v>4.65822</v>
      </c>
      <c r="O1104" s="38">
        <f t="shared" si="282"/>
        <v>4.65822</v>
      </c>
      <c r="P1104" s="38">
        <f t="shared" si="283"/>
        <v>2.9113875</v>
      </c>
      <c r="Q1104" s="38">
        <f t="shared" si="284"/>
        <v>11.64555</v>
      </c>
      <c r="R1104" s="38">
        <f t="shared" si="285"/>
        <v>2.0961989999999999</v>
      </c>
      <c r="S1104" s="38">
        <f t="shared" si="286"/>
        <v>0.23291100000000001</v>
      </c>
      <c r="T1104" s="39">
        <f t="shared" si="287"/>
        <v>303.36657750000006</v>
      </c>
    </row>
    <row r="1105" spans="2:20" x14ac:dyDescent="0.2">
      <c r="B1105" s="109">
        <v>993</v>
      </c>
      <c r="C1105" s="30" t="s">
        <v>1097</v>
      </c>
      <c r="D1105" s="70">
        <v>62589.43</v>
      </c>
      <c r="E1105" s="69">
        <v>65380.92</v>
      </c>
      <c r="F1105" s="33">
        <v>1546</v>
      </c>
      <c r="G1105" s="34">
        <v>2765</v>
      </c>
      <c r="H1105" s="44">
        <v>2754</v>
      </c>
      <c r="I1105" s="71">
        <f t="shared" si="288"/>
        <v>276.98699999999997</v>
      </c>
      <c r="J1105" s="72">
        <v>0</v>
      </c>
      <c r="K1105" s="38">
        <f t="shared" si="278"/>
        <v>27.698699999999999</v>
      </c>
      <c r="L1105" s="38">
        <f t="shared" si="279"/>
        <v>8.3096099999999993</v>
      </c>
      <c r="M1105" s="38">
        <f t="shared" si="280"/>
        <v>16.619219999999999</v>
      </c>
      <c r="N1105" s="38">
        <f t="shared" si="281"/>
        <v>5.5397399999999992</v>
      </c>
      <c r="O1105" s="38">
        <f t="shared" si="282"/>
        <v>5.5397399999999992</v>
      </c>
      <c r="P1105" s="38">
        <f t="shared" si="283"/>
        <v>3.4623374999999998</v>
      </c>
      <c r="Q1105" s="38">
        <f t="shared" si="284"/>
        <v>13.849349999999999</v>
      </c>
      <c r="R1105" s="38">
        <f t="shared" si="285"/>
        <v>2.4928829999999995</v>
      </c>
      <c r="S1105" s="38">
        <f t="shared" si="286"/>
        <v>0.27698699999999998</v>
      </c>
      <c r="T1105" s="39">
        <f t="shared" si="287"/>
        <v>360.77556749999997</v>
      </c>
    </row>
    <row r="1106" spans="2:20" ht="25.5" x14ac:dyDescent="0.2">
      <c r="B1106" s="109">
        <v>994</v>
      </c>
      <c r="C1106" s="30" t="s">
        <v>1098</v>
      </c>
      <c r="D1106" s="70">
        <v>100143.09</v>
      </c>
      <c r="E1106" s="69">
        <v>104609.47</v>
      </c>
      <c r="F1106" s="33">
        <v>1547</v>
      </c>
      <c r="G1106" s="34">
        <v>2766</v>
      </c>
      <c r="H1106" s="44">
        <v>2754</v>
      </c>
      <c r="I1106" s="71">
        <f t="shared" si="288"/>
        <v>388.37999999999994</v>
      </c>
      <c r="J1106" s="72">
        <v>0</v>
      </c>
      <c r="K1106" s="38">
        <f t="shared" si="278"/>
        <v>38.837999999999994</v>
      </c>
      <c r="L1106" s="38">
        <f t="shared" si="279"/>
        <v>11.651399999999997</v>
      </c>
      <c r="M1106" s="38">
        <f t="shared" si="280"/>
        <v>23.302799999999994</v>
      </c>
      <c r="N1106" s="38">
        <f t="shared" si="281"/>
        <v>7.7675999999999989</v>
      </c>
      <c r="O1106" s="38">
        <f t="shared" si="282"/>
        <v>7.7675999999999989</v>
      </c>
      <c r="P1106" s="38">
        <f t="shared" si="283"/>
        <v>4.8547499999999992</v>
      </c>
      <c r="Q1106" s="38">
        <f t="shared" si="284"/>
        <v>19.418999999999997</v>
      </c>
      <c r="R1106" s="38">
        <f t="shared" si="285"/>
        <v>3.4954199999999993</v>
      </c>
      <c r="S1106" s="38">
        <f t="shared" si="286"/>
        <v>0.38837999999999995</v>
      </c>
      <c r="T1106" s="39">
        <f t="shared" si="287"/>
        <v>505.86495000000002</v>
      </c>
    </row>
    <row r="1107" spans="2:20" ht="25.5" x14ac:dyDescent="0.2">
      <c r="B1107" s="109">
        <v>995</v>
      </c>
      <c r="C1107" s="30" t="s">
        <v>1099</v>
      </c>
      <c r="D1107" s="70">
        <v>150214.64000000001</v>
      </c>
      <c r="E1107" s="69">
        <v>156914.21</v>
      </c>
      <c r="F1107" s="33">
        <v>1548</v>
      </c>
      <c r="G1107" s="34">
        <v>2767</v>
      </c>
      <c r="H1107" s="44">
        <v>2754</v>
      </c>
      <c r="I1107" s="71">
        <f t="shared" si="288"/>
        <v>583.76400000000001</v>
      </c>
      <c r="J1107" s="72">
        <v>0</v>
      </c>
      <c r="K1107" s="38">
        <f t="shared" si="278"/>
        <v>58.376400000000004</v>
      </c>
      <c r="L1107" s="38">
        <f t="shared" si="279"/>
        <v>17.512920000000001</v>
      </c>
      <c r="M1107" s="38">
        <f t="shared" si="280"/>
        <v>35.025840000000002</v>
      </c>
      <c r="N1107" s="38">
        <f t="shared" si="281"/>
        <v>11.675280000000001</v>
      </c>
      <c r="O1107" s="38">
        <f t="shared" si="282"/>
        <v>11.675280000000001</v>
      </c>
      <c r="P1107" s="38">
        <f t="shared" si="283"/>
        <v>7.2970500000000005</v>
      </c>
      <c r="Q1107" s="38">
        <f t="shared" si="284"/>
        <v>29.188200000000002</v>
      </c>
      <c r="R1107" s="38">
        <f t="shared" si="285"/>
        <v>5.253876</v>
      </c>
      <c r="S1107" s="38">
        <f t="shared" si="286"/>
        <v>0.58376400000000006</v>
      </c>
      <c r="T1107" s="39">
        <f t="shared" si="287"/>
        <v>760.35261000000014</v>
      </c>
    </row>
    <row r="1108" spans="2:20" ht="25.5" x14ac:dyDescent="0.2">
      <c r="B1108" s="109">
        <v>996</v>
      </c>
      <c r="C1108" s="30" t="s">
        <v>1100</v>
      </c>
      <c r="D1108" s="70">
        <v>250357.73</v>
      </c>
      <c r="E1108" s="69">
        <v>261523.68</v>
      </c>
      <c r="F1108" s="33">
        <v>1549</v>
      </c>
      <c r="G1108" s="34">
        <v>2768</v>
      </c>
      <c r="H1108" s="44">
        <v>2754</v>
      </c>
      <c r="I1108" s="71">
        <f t="shared" si="288"/>
        <v>786.29399999999998</v>
      </c>
      <c r="J1108" s="72">
        <v>0</v>
      </c>
      <c r="K1108" s="38">
        <f t="shared" si="278"/>
        <v>78.629400000000004</v>
      </c>
      <c r="L1108" s="38">
        <f t="shared" si="279"/>
        <v>23.588819999999998</v>
      </c>
      <c r="M1108" s="38">
        <f t="shared" si="280"/>
        <v>47.177639999999997</v>
      </c>
      <c r="N1108" s="38">
        <f t="shared" si="281"/>
        <v>15.72588</v>
      </c>
      <c r="O1108" s="38">
        <f t="shared" si="282"/>
        <v>15.72588</v>
      </c>
      <c r="P1108" s="38">
        <f t="shared" si="283"/>
        <v>9.8286750000000005</v>
      </c>
      <c r="Q1108" s="38">
        <f t="shared" si="284"/>
        <v>39.314700000000002</v>
      </c>
      <c r="R1108" s="38">
        <f t="shared" si="285"/>
        <v>7.0766459999999993</v>
      </c>
      <c r="S1108" s="38">
        <f t="shared" si="286"/>
        <v>0.78629400000000005</v>
      </c>
      <c r="T1108" s="39">
        <f t="shared" si="287"/>
        <v>1024.147935</v>
      </c>
    </row>
    <row r="1109" spans="2:20" ht="25.5" x14ac:dyDescent="0.2">
      <c r="B1109" s="109">
        <v>997</v>
      </c>
      <c r="C1109" s="30" t="s">
        <v>1101</v>
      </c>
      <c r="D1109" s="70">
        <v>375536.58</v>
      </c>
      <c r="E1109" s="69">
        <v>392285.51</v>
      </c>
      <c r="F1109" s="33">
        <v>1550</v>
      </c>
      <c r="G1109" s="34">
        <v>2769</v>
      </c>
      <c r="H1109" s="44">
        <v>2754</v>
      </c>
      <c r="I1109" s="71">
        <f t="shared" si="288"/>
        <v>1032.3119999999999</v>
      </c>
      <c r="J1109" s="72">
        <v>0</v>
      </c>
      <c r="K1109" s="38">
        <f t="shared" si="278"/>
        <v>103.2312</v>
      </c>
      <c r="L1109" s="38">
        <f t="shared" si="279"/>
        <v>30.969359999999995</v>
      </c>
      <c r="M1109" s="38">
        <f t="shared" si="280"/>
        <v>61.938719999999989</v>
      </c>
      <c r="N1109" s="38">
        <f t="shared" si="281"/>
        <v>20.646239999999999</v>
      </c>
      <c r="O1109" s="38">
        <f t="shared" si="282"/>
        <v>20.646239999999999</v>
      </c>
      <c r="P1109" s="38">
        <f t="shared" si="283"/>
        <v>12.9039</v>
      </c>
      <c r="Q1109" s="38">
        <f t="shared" si="284"/>
        <v>51.615600000000001</v>
      </c>
      <c r="R1109" s="38">
        <f t="shared" si="285"/>
        <v>9.2908079999999984</v>
      </c>
      <c r="S1109" s="38">
        <f t="shared" si="286"/>
        <v>1.0323119999999999</v>
      </c>
      <c r="T1109" s="39">
        <f t="shared" si="287"/>
        <v>1344.58638</v>
      </c>
    </row>
    <row r="1110" spans="2:20" ht="25.5" x14ac:dyDescent="0.2">
      <c r="B1110" s="109">
        <v>998</v>
      </c>
      <c r="C1110" s="30" t="s">
        <v>1102</v>
      </c>
      <c r="D1110" s="70">
        <v>500715.44</v>
      </c>
      <c r="E1110" s="69">
        <v>523047.35</v>
      </c>
      <c r="F1110" s="33">
        <v>1551</v>
      </c>
      <c r="G1110" s="34">
        <v>2770</v>
      </c>
      <c r="H1110" s="44">
        <v>2754</v>
      </c>
      <c r="I1110" s="71">
        <f t="shared" si="288"/>
        <v>1216.377</v>
      </c>
      <c r="J1110" s="72">
        <v>0</v>
      </c>
      <c r="K1110" s="38">
        <f t="shared" si="278"/>
        <v>121.6377</v>
      </c>
      <c r="L1110" s="38">
        <f t="shared" si="279"/>
        <v>36.491309999999999</v>
      </c>
      <c r="M1110" s="38">
        <f t="shared" si="280"/>
        <v>72.982619999999997</v>
      </c>
      <c r="N1110" s="38">
        <f t="shared" si="281"/>
        <v>24.327539999999999</v>
      </c>
      <c r="O1110" s="38">
        <f t="shared" si="282"/>
        <v>24.327539999999999</v>
      </c>
      <c r="P1110" s="38">
        <f t="shared" si="283"/>
        <v>15.204712499999999</v>
      </c>
      <c r="Q1110" s="38">
        <f t="shared" si="284"/>
        <v>60.818849999999998</v>
      </c>
      <c r="R1110" s="38">
        <f t="shared" si="285"/>
        <v>10.947392999999998</v>
      </c>
      <c r="S1110" s="38">
        <f t="shared" si="286"/>
        <v>1.216377</v>
      </c>
      <c r="T1110" s="39">
        <f t="shared" si="287"/>
        <v>1584.3310424999997</v>
      </c>
    </row>
    <row r="1111" spans="2:20" ht="25.5" x14ac:dyDescent="0.2">
      <c r="B1111" s="109">
        <v>999</v>
      </c>
      <c r="C1111" s="30" t="s">
        <v>1103</v>
      </c>
      <c r="D1111" s="70">
        <v>751073.17</v>
      </c>
      <c r="E1111" s="69">
        <v>784571.03</v>
      </c>
      <c r="F1111" s="33">
        <v>1552</v>
      </c>
      <c r="G1111" s="34">
        <v>2771</v>
      </c>
      <c r="H1111" s="44">
        <v>2754</v>
      </c>
      <c r="I1111" s="71">
        <f t="shared" si="288"/>
        <v>1460.01</v>
      </c>
      <c r="J1111" s="72">
        <v>0</v>
      </c>
      <c r="K1111" s="38">
        <f t="shared" si="278"/>
        <v>146.001</v>
      </c>
      <c r="L1111" s="38">
        <f t="shared" si="279"/>
        <v>43.8003</v>
      </c>
      <c r="M1111" s="38">
        <f t="shared" si="280"/>
        <v>87.6006</v>
      </c>
      <c r="N1111" s="38">
        <f t="shared" si="281"/>
        <v>29.200199999999999</v>
      </c>
      <c r="O1111" s="38">
        <f t="shared" si="282"/>
        <v>29.200199999999999</v>
      </c>
      <c r="P1111" s="38">
        <f t="shared" si="283"/>
        <v>18.250125000000001</v>
      </c>
      <c r="Q1111" s="38">
        <f t="shared" si="284"/>
        <v>73.000500000000002</v>
      </c>
      <c r="R1111" s="38">
        <f t="shared" si="285"/>
        <v>13.140089999999999</v>
      </c>
      <c r="S1111" s="38">
        <f t="shared" si="286"/>
        <v>1.46001</v>
      </c>
      <c r="T1111" s="39">
        <f t="shared" si="287"/>
        <v>1901.6630250000003</v>
      </c>
    </row>
    <row r="1112" spans="2:20" ht="25.5" x14ac:dyDescent="0.2">
      <c r="B1112" s="109">
        <v>1000</v>
      </c>
      <c r="C1112" s="30" t="s">
        <v>1104</v>
      </c>
      <c r="D1112" s="70">
        <v>1126609.75</v>
      </c>
      <c r="E1112" s="69">
        <v>1176856.54</v>
      </c>
      <c r="F1112" s="33">
        <v>1553</v>
      </c>
      <c r="G1112" s="34">
        <v>2772</v>
      </c>
      <c r="H1112" s="44">
        <v>2754</v>
      </c>
      <c r="I1112" s="71">
        <f t="shared" si="288"/>
        <v>1749.51</v>
      </c>
      <c r="J1112" s="72">
        <v>0</v>
      </c>
      <c r="K1112" s="38">
        <f t="shared" si="278"/>
        <v>174.95100000000002</v>
      </c>
      <c r="L1112" s="38">
        <f t="shared" si="279"/>
        <v>52.485299999999995</v>
      </c>
      <c r="M1112" s="38">
        <f t="shared" si="280"/>
        <v>104.97059999999999</v>
      </c>
      <c r="N1112" s="38">
        <f t="shared" si="281"/>
        <v>34.990200000000002</v>
      </c>
      <c r="O1112" s="38">
        <f t="shared" si="282"/>
        <v>34.990200000000002</v>
      </c>
      <c r="P1112" s="38">
        <f t="shared" si="283"/>
        <v>21.868875000000003</v>
      </c>
      <c r="Q1112" s="38">
        <f t="shared" si="284"/>
        <v>87.475500000000011</v>
      </c>
      <c r="R1112" s="38">
        <f t="shared" si="285"/>
        <v>15.745589999999998</v>
      </c>
      <c r="S1112" s="38">
        <f t="shared" si="286"/>
        <v>1.7495100000000001</v>
      </c>
      <c r="T1112" s="39">
        <f t="shared" si="287"/>
        <v>2278.7367750000008</v>
      </c>
    </row>
    <row r="1113" spans="2:20" ht="25.5" x14ac:dyDescent="0.2">
      <c r="B1113" s="109">
        <v>1001</v>
      </c>
      <c r="C1113" s="30" t="s">
        <v>1105</v>
      </c>
      <c r="D1113" s="70">
        <v>1502146.34</v>
      </c>
      <c r="E1113" s="69">
        <v>1569142.07</v>
      </c>
      <c r="F1113" s="33">
        <v>1554</v>
      </c>
      <c r="G1113" s="34">
        <v>2773</v>
      </c>
      <c r="H1113" s="44">
        <v>2754</v>
      </c>
      <c r="I1113" s="71">
        <f t="shared" si="288"/>
        <v>2034.2429999999999</v>
      </c>
      <c r="J1113" s="72">
        <v>0</v>
      </c>
      <c r="K1113" s="38">
        <f t="shared" si="278"/>
        <v>203.42430000000002</v>
      </c>
      <c r="L1113" s="38">
        <f t="shared" si="279"/>
        <v>61.027289999999994</v>
      </c>
      <c r="M1113" s="38">
        <f t="shared" si="280"/>
        <v>122.05457999999999</v>
      </c>
      <c r="N1113" s="38">
        <f t="shared" si="281"/>
        <v>40.68486</v>
      </c>
      <c r="O1113" s="38">
        <f t="shared" si="282"/>
        <v>40.68486</v>
      </c>
      <c r="P1113" s="38">
        <f t="shared" si="283"/>
        <v>25.428037500000002</v>
      </c>
      <c r="Q1113" s="38">
        <f t="shared" si="284"/>
        <v>101.71215000000001</v>
      </c>
      <c r="R1113" s="38">
        <f t="shared" si="285"/>
        <v>18.308186999999997</v>
      </c>
      <c r="S1113" s="38">
        <f t="shared" si="286"/>
        <v>2.034243</v>
      </c>
      <c r="T1113" s="39">
        <f t="shared" si="287"/>
        <v>2649.6015074999996</v>
      </c>
    </row>
    <row r="1114" spans="2:20" ht="25.5" x14ac:dyDescent="0.2">
      <c r="B1114" s="109">
        <v>1002</v>
      </c>
      <c r="C1114" s="30" t="s">
        <v>1106</v>
      </c>
      <c r="D1114" s="70">
        <v>1502146.34</v>
      </c>
      <c r="E1114" s="69">
        <v>1569142.07</v>
      </c>
      <c r="F1114" s="33">
        <v>1555</v>
      </c>
      <c r="G1114" s="34">
        <v>2774</v>
      </c>
      <c r="H1114" s="44">
        <v>2754</v>
      </c>
      <c r="I1114" s="71">
        <f t="shared" si="288"/>
        <v>2222.1990000000001</v>
      </c>
      <c r="J1114" s="72">
        <v>0</v>
      </c>
      <c r="K1114" s="38">
        <f t="shared" si="278"/>
        <v>222.21990000000002</v>
      </c>
      <c r="L1114" s="38">
        <f t="shared" si="279"/>
        <v>66.665970000000002</v>
      </c>
      <c r="M1114" s="38">
        <f t="shared" si="280"/>
        <v>133.33194</v>
      </c>
      <c r="N1114" s="38">
        <f t="shared" si="281"/>
        <v>44.443980000000003</v>
      </c>
      <c r="O1114" s="38">
        <f t="shared" si="282"/>
        <v>44.443980000000003</v>
      </c>
      <c r="P1114" s="38">
        <f t="shared" si="283"/>
        <v>27.777487500000003</v>
      </c>
      <c r="Q1114" s="38">
        <f t="shared" si="284"/>
        <v>111.10995000000001</v>
      </c>
      <c r="R1114" s="38">
        <f t="shared" si="285"/>
        <v>19.999790999999998</v>
      </c>
      <c r="S1114" s="38">
        <f t="shared" si="286"/>
        <v>2.2221990000000003</v>
      </c>
      <c r="T1114" s="39">
        <f t="shared" si="287"/>
        <v>2894.4141975000002</v>
      </c>
    </row>
    <row r="1115" spans="2:20" x14ac:dyDescent="0.2">
      <c r="B1115" s="109">
        <v>1003</v>
      </c>
      <c r="C1115" s="30" t="s">
        <v>1107</v>
      </c>
      <c r="D1115" s="70">
        <v>625.89</v>
      </c>
      <c r="E1115" s="69">
        <v>653.79999999999995</v>
      </c>
      <c r="F1115" s="33">
        <v>1556</v>
      </c>
      <c r="G1115" s="34">
        <v>2775</v>
      </c>
      <c r="H1115" s="44">
        <v>2754</v>
      </c>
      <c r="I1115" s="71">
        <f t="shared" ref="I1115:I1133" si="289">I817</f>
        <v>61.56</v>
      </c>
      <c r="J1115" s="72">
        <v>0</v>
      </c>
      <c r="K1115" s="38">
        <f t="shared" si="278"/>
        <v>6.1560000000000006</v>
      </c>
      <c r="L1115" s="38">
        <f t="shared" si="279"/>
        <v>1.8468</v>
      </c>
      <c r="M1115" s="38">
        <f t="shared" si="280"/>
        <v>3.6936</v>
      </c>
      <c r="N1115" s="38">
        <f t="shared" si="281"/>
        <v>1.2312000000000001</v>
      </c>
      <c r="O1115" s="38">
        <f t="shared" si="282"/>
        <v>1.2312000000000001</v>
      </c>
      <c r="P1115" s="38">
        <f t="shared" si="283"/>
        <v>0.76950000000000007</v>
      </c>
      <c r="Q1115" s="38">
        <f t="shared" si="284"/>
        <v>3.0780000000000003</v>
      </c>
      <c r="R1115" s="38">
        <f t="shared" si="285"/>
        <v>0.55403999999999998</v>
      </c>
      <c r="S1115" s="38">
        <f t="shared" si="286"/>
        <v>6.1560000000000004E-2</v>
      </c>
      <c r="T1115" s="39">
        <f t="shared" si="287"/>
        <v>80.181900000000013</v>
      </c>
    </row>
    <row r="1116" spans="2:20" x14ac:dyDescent="0.2">
      <c r="B1116" s="109">
        <v>1004</v>
      </c>
      <c r="C1116" s="30" t="s">
        <v>1108</v>
      </c>
      <c r="D1116" s="70">
        <v>1251.79</v>
      </c>
      <c r="E1116" s="69">
        <v>1307.6199999999999</v>
      </c>
      <c r="F1116" s="33">
        <v>1557</v>
      </c>
      <c r="G1116" s="34">
        <v>2776</v>
      </c>
      <c r="H1116" s="44">
        <v>2754</v>
      </c>
      <c r="I1116" s="71">
        <f t="shared" si="289"/>
        <v>93.32</v>
      </c>
      <c r="J1116" s="72">
        <v>0</v>
      </c>
      <c r="K1116" s="38">
        <f t="shared" si="278"/>
        <v>9.331999999999999</v>
      </c>
      <c r="L1116" s="38">
        <f t="shared" si="279"/>
        <v>2.7995999999999999</v>
      </c>
      <c r="M1116" s="38">
        <f t="shared" si="280"/>
        <v>5.5991999999999997</v>
      </c>
      <c r="N1116" s="38">
        <f t="shared" si="281"/>
        <v>1.8663999999999998</v>
      </c>
      <c r="O1116" s="38">
        <f t="shared" si="282"/>
        <v>1.8663999999999998</v>
      </c>
      <c r="P1116" s="38">
        <f t="shared" si="283"/>
        <v>1.1664999999999999</v>
      </c>
      <c r="Q1116" s="38">
        <f t="shared" si="284"/>
        <v>4.6659999999999995</v>
      </c>
      <c r="R1116" s="38">
        <f t="shared" si="285"/>
        <v>0.83987999999999985</v>
      </c>
      <c r="S1116" s="38">
        <f t="shared" si="286"/>
        <v>9.332E-2</v>
      </c>
      <c r="T1116" s="39">
        <f t="shared" si="287"/>
        <v>121.54929999999997</v>
      </c>
    </row>
    <row r="1117" spans="2:20" x14ac:dyDescent="0.2">
      <c r="B1117" s="109">
        <v>1005</v>
      </c>
      <c r="C1117" s="30" t="s">
        <v>1109</v>
      </c>
      <c r="D1117" s="70">
        <v>2503.58</v>
      </c>
      <c r="E1117" s="69">
        <v>2615.2399999999998</v>
      </c>
      <c r="F1117" s="33">
        <v>1558</v>
      </c>
      <c r="G1117" s="34">
        <v>2777</v>
      </c>
      <c r="H1117" s="44">
        <v>2754</v>
      </c>
      <c r="I1117" s="71">
        <f t="shared" si="289"/>
        <v>119.13</v>
      </c>
      <c r="J1117" s="72">
        <v>0</v>
      </c>
      <c r="K1117" s="38">
        <f t="shared" si="278"/>
        <v>11.913</v>
      </c>
      <c r="L1117" s="38">
        <f t="shared" si="279"/>
        <v>3.5738999999999996</v>
      </c>
      <c r="M1117" s="38">
        <f t="shared" si="280"/>
        <v>7.1477999999999993</v>
      </c>
      <c r="N1117" s="38">
        <f t="shared" si="281"/>
        <v>2.3826000000000001</v>
      </c>
      <c r="O1117" s="38">
        <f t="shared" si="282"/>
        <v>2.3826000000000001</v>
      </c>
      <c r="P1117" s="38">
        <f t="shared" si="283"/>
        <v>1.489125</v>
      </c>
      <c r="Q1117" s="38">
        <f t="shared" si="284"/>
        <v>5.9565000000000001</v>
      </c>
      <c r="R1117" s="38">
        <f t="shared" si="285"/>
        <v>1.0721699999999998</v>
      </c>
      <c r="S1117" s="38">
        <f t="shared" si="286"/>
        <v>0.11913</v>
      </c>
      <c r="T1117" s="39">
        <f t="shared" si="287"/>
        <v>155.16682500000002</v>
      </c>
    </row>
    <row r="1118" spans="2:20" x14ac:dyDescent="0.2">
      <c r="B1118" s="109">
        <v>1006</v>
      </c>
      <c r="C1118" s="30" t="s">
        <v>1110</v>
      </c>
      <c r="D1118" s="70">
        <v>5007.1499999999996</v>
      </c>
      <c r="E1118" s="69">
        <v>5230.47</v>
      </c>
      <c r="F1118" s="33">
        <v>1559</v>
      </c>
      <c r="G1118" s="34">
        <v>2778</v>
      </c>
      <c r="H1118" s="44">
        <v>2754</v>
      </c>
      <c r="I1118" s="71">
        <f t="shared" si="289"/>
        <v>172.76</v>
      </c>
      <c r="J1118" s="72">
        <v>0</v>
      </c>
      <c r="K1118" s="38">
        <f t="shared" si="278"/>
        <v>17.276</v>
      </c>
      <c r="L1118" s="38">
        <f t="shared" si="279"/>
        <v>5.1827999999999994</v>
      </c>
      <c r="M1118" s="38">
        <f t="shared" si="280"/>
        <v>10.365599999999999</v>
      </c>
      <c r="N1118" s="38">
        <f t="shared" si="281"/>
        <v>3.4552</v>
      </c>
      <c r="O1118" s="38">
        <f t="shared" si="282"/>
        <v>3.4552</v>
      </c>
      <c r="P1118" s="38">
        <f t="shared" si="283"/>
        <v>2.1595</v>
      </c>
      <c r="Q1118" s="38">
        <f t="shared" si="284"/>
        <v>8.6379999999999999</v>
      </c>
      <c r="R1118" s="38">
        <f t="shared" si="285"/>
        <v>1.5548399999999998</v>
      </c>
      <c r="S1118" s="38">
        <f t="shared" si="286"/>
        <v>0.17276</v>
      </c>
      <c r="T1118" s="39">
        <f t="shared" si="287"/>
        <v>225.01990000000001</v>
      </c>
    </row>
    <row r="1119" spans="2:20" x14ac:dyDescent="0.2">
      <c r="B1119" s="109">
        <v>1007</v>
      </c>
      <c r="C1119" s="30" t="s">
        <v>1111</v>
      </c>
      <c r="D1119" s="70">
        <v>10014.299999999999</v>
      </c>
      <c r="E1119" s="69">
        <v>10460.94</v>
      </c>
      <c r="F1119" s="33">
        <v>1560</v>
      </c>
      <c r="G1119" s="34">
        <v>2779</v>
      </c>
      <c r="H1119" s="44">
        <v>2754</v>
      </c>
      <c r="I1119" s="71">
        <f t="shared" si="289"/>
        <v>339.54</v>
      </c>
      <c r="J1119" s="72">
        <v>0</v>
      </c>
      <c r="K1119" s="38">
        <f t="shared" si="278"/>
        <v>33.954000000000001</v>
      </c>
      <c r="L1119" s="38">
        <f t="shared" si="279"/>
        <v>10.186199999999999</v>
      </c>
      <c r="M1119" s="38">
        <f t="shared" si="280"/>
        <v>20.372399999999999</v>
      </c>
      <c r="N1119" s="38">
        <f t="shared" si="281"/>
        <v>6.7908000000000008</v>
      </c>
      <c r="O1119" s="38">
        <f t="shared" si="282"/>
        <v>6.7908000000000008</v>
      </c>
      <c r="P1119" s="38">
        <f t="shared" si="283"/>
        <v>4.2442500000000001</v>
      </c>
      <c r="Q1119" s="38">
        <f t="shared" si="284"/>
        <v>16.977</v>
      </c>
      <c r="R1119" s="38">
        <f t="shared" si="285"/>
        <v>3.05586</v>
      </c>
      <c r="S1119" s="38">
        <f t="shared" si="286"/>
        <v>0.33954000000000001</v>
      </c>
      <c r="T1119" s="39">
        <f t="shared" si="287"/>
        <v>442.25084999999996</v>
      </c>
    </row>
    <row r="1120" spans="2:20" x14ac:dyDescent="0.2">
      <c r="B1120" s="109">
        <v>1008</v>
      </c>
      <c r="C1120" s="30" t="s">
        <v>1112</v>
      </c>
      <c r="D1120" s="70">
        <v>15021.47</v>
      </c>
      <c r="E1120" s="69">
        <v>15691.43</v>
      </c>
      <c r="F1120" s="33">
        <v>1561</v>
      </c>
      <c r="G1120" s="34">
        <v>2780</v>
      </c>
      <c r="H1120" s="44">
        <v>2754</v>
      </c>
      <c r="I1120" s="71">
        <f t="shared" si="289"/>
        <v>363.35</v>
      </c>
      <c r="J1120" s="72">
        <v>0</v>
      </c>
      <c r="K1120" s="38">
        <f t="shared" si="278"/>
        <v>36.335000000000001</v>
      </c>
      <c r="L1120" s="38">
        <f t="shared" si="279"/>
        <v>10.900500000000001</v>
      </c>
      <c r="M1120" s="38">
        <f t="shared" si="280"/>
        <v>21.801000000000002</v>
      </c>
      <c r="N1120" s="38">
        <f t="shared" si="281"/>
        <v>7.2670000000000003</v>
      </c>
      <c r="O1120" s="38">
        <f t="shared" si="282"/>
        <v>7.2670000000000003</v>
      </c>
      <c r="P1120" s="38">
        <f t="shared" si="283"/>
        <v>4.5418750000000001</v>
      </c>
      <c r="Q1120" s="38">
        <f t="shared" si="284"/>
        <v>18.1675</v>
      </c>
      <c r="R1120" s="38">
        <f t="shared" si="285"/>
        <v>3.2701500000000001</v>
      </c>
      <c r="S1120" s="38">
        <f t="shared" si="286"/>
        <v>0.36335000000000001</v>
      </c>
      <c r="T1120" s="39">
        <f t="shared" si="287"/>
        <v>473.26337500000005</v>
      </c>
    </row>
    <row r="1121" spans="2:20" x14ac:dyDescent="0.2">
      <c r="B1121" s="109">
        <v>1009</v>
      </c>
      <c r="C1121" s="30" t="s">
        <v>1113</v>
      </c>
      <c r="D1121" s="70">
        <v>25035.77</v>
      </c>
      <c r="E1121" s="69">
        <v>26152.37</v>
      </c>
      <c r="F1121" s="33">
        <v>1562</v>
      </c>
      <c r="G1121" s="34">
        <v>2781</v>
      </c>
      <c r="H1121" s="44">
        <v>2754</v>
      </c>
      <c r="I1121" s="71">
        <f t="shared" si="289"/>
        <v>462.64</v>
      </c>
      <c r="J1121" s="72">
        <v>0</v>
      </c>
      <c r="K1121" s="38">
        <f t="shared" si="278"/>
        <v>46.264000000000003</v>
      </c>
      <c r="L1121" s="38">
        <f t="shared" si="279"/>
        <v>13.879199999999999</v>
      </c>
      <c r="M1121" s="38">
        <f t="shared" si="280"/>
        <v>27.758399999999998</v>
      </c>
      <c r="N1121" s="38">
        <f t="shared" si="281"/>
        <v>9.2528000000000006</v>
      </c>
      <c r="O1121" s="38">
        <f t="shared" si="282"/>
        <v>9.2528000000000006</v>
      </c>
      <c r="P1121" s="38">
        <f t="shared" si="283"/>
        <v>5.7830000000000004</v>
      </c>
      <c r="Q1121" s="38">
        <f t="shared" si="284"/>
        <v>23.132000000000001</v>
      </c>
      <c r="R1121" s="38">
        <f t="shared" si="285"/>
        <v>4.1637599999999999</v>
      </c>
      <c r="S1121" s="38">
        <f t="shared" si="286"/>
        <v>0.46264</v>
      </c>
      <c r="T1121" s="39">
        <f t="shared" si="287"/>
        <v>602.58859999999993</v>
      </c>
    </row>
    <row r="1122" spans="2:20" x14ac:dyDescent="0.2">
      <c r="B1122" s="109">
        <v>1010</v>
      </c>
      <c r="C1122" s="30" t="s">
        <v>1114</v>
      </c>
      <c r="D1122" s="70">
        <v>37553.65</v>
      </c>
      <c r="E1122" s="69">
        <v>39228.54</v>
      </c>
      <c r="F1122" s="33">
        <v>1563</v>
      </c>
      <c r="G1122" s="34">
        <v>2782</v>
      </c>
      <c r="H1122" s="44">
        <v>2754</v>
      </c>
      <c r="I1122" s="71">
        <f t="shared" si="289"/>
        <v>585.76</v>
      </c>
      <c r="J1122" s="72">
        <v>0</v>
      </c>
      <c r="K1122" s="38">
        <f t="shared" si="278"/>
        <v>58.576000000000001</v>
      </c>
      <c r="L1122" s="38">
        <f t="shared" si="279"/>
        <v>17.572799999999997</v>
      </c>
      <c r="M1122" s="38">
        <f t="shared" si="280"/>
        <v>35.145599999999995</v>
      </c>
      <c r="N1122" s="38">
        <f t="shared" si="281"/>
        <v>11.715199999999999</v>
      </c>
      <c r="O1122" s="38">
        <f t="shared" si="282"/>
        <v>11.715199999999999</v>
      </c>
      <c r="P1122" s="38">
        <f t="shared" si="283"/>
        <v>7.3220000000000001</v>
      </c>
      <c r="Q1122" s="38">
        <f t="shared" si="284"/>
        <v>29.288</v>
      </c>
      <c r="R1122" s="38">
        <f t="shared" si="285"/>
        <v>5.2718399999999992</v>
      </c>
      <c r="S1122" s="38">
        <f t="shared" si="286"/>
        <v>0.58576000000000006</v>
      </c>
      <c r="T1122" s="39">
        <f t="shared" si="287"/>
        <v>762.95240000000001</v>
      </c>
    </row>
    <row r="1123" spans="2:20" x14ac:dyDescent="0.2">
      <c r="B1123" s="109">
        <v>1011</v>
      </c>
      <c r="C1123" s="30" t="s">
        <v>1115</v>
      </c>
      <c r="D1123" s="70">
        <v>50071.55</v>
      </c>
      <c r="E1123" s="69">
        <v>52304.74</v>
      </c>
      <c r="F1123" s="33">
        <v>1564</v>
      </c>
      <c r="G1123" s="34">
        <v>2783</v>
      </c>
      <c r="H1123" s="44">
        <v>2754</v>
      </c>
      <c r="I1123" s="71">
        <f t="shared" si="289"/>
        <v>776.37</v>
      </c>
      <c r="J1123" s="72">
        <v>0</v>
      </c>
      <c r="K1123" s="38">
        <f t="shared" si="278"/>
        <v>77.637</v>
      </c>
      <c r="L1123" s="38">
        <f t="shared" si="279"/>
        <v>23.2911</v>
      </c>
      <c r="M1123" s="38">
        <f t="shared" si="280"/>
        <v>46.5822</v>
      </c>
      <c r="N1123" s="38">
        <f t="shared" si="281"/>
        <v>15.5274</v>
      </c>
      <c r="O1123" s="38">
        <f t="shared" si="282"/>
        <v>15.5274</v>
      </c>
      <c r="P1123" s="38">
        <f t="shared" si="283"/>
        <v>9.7046250000000001</v>
      </c>
      <c r="Q1123" s="38">
        <f t="shared" si="284"/>
        <v>38.8185</v>
      </c>
      <c r="R1123" s="38">
        <f t="shared" si="285"/>
        <v>6.9873299999999992</v>
      </c>
      <c r="S1123" s="38">
        <f t="shared" si="286"/>
        <v>0.77637</v>
      </c>
      <c r="T1123" s="39">
        <f t="shared" si="287"/>
        <v>1011.2219249999999</v>
      </c>
    </row>
    <row r="1124" spans="2:20" x14ac:dyDescent="0.2">
      <c r="B1124" s="109">
        <v>1012</v>
      </c>
      <c r="C1124" s="30" t="s">
        <v>1116</v>
      </c>
      <c r="D1124" s="70">
        <v>62589.43</v>
      </c>
      <c r="E1124" s="69">
        <v>65380.92</v>
      </c>
      <c r="F1124" s="33">
        <v>1565</v>
      </c>
      <c r="G1124" s="34">
        <v>2784</v>
      </c>
      <c r="H1124" s="44">
        <v>2754</v>
      </c>
      <c r="I1124" s="71">
        <f t="shared" si="289"/>
        <v>923.29</v>
      </c>
      <c r="J1124" s="72">
        <v>0</v>
      </c>
      <c r="K1124" s="38">
        <f t="shared" si="278"/>
        <v>92.329000000000008</v>
      </c>
      <c r="L1124" s="38">
        <f t="shared" si="279"/>
        <v>27.698699999999999</v>
      </c>
      <c r="M1124" s="38">
        <f t="shared" si="280"/>
        <v>55.397399999999998</v>
      </c>
      <c r="N1124" s="38">
        <f t="shared" si="281"/>
        <v>18.465799999999998</v>
      </c>
      <c r="O1124" s="38">
        <f t="shared" si="282"/>
        <v>18.465799999999998</v>
      </c>
      <c r="P1124" s="38">
        <f t="shared" si="283"/>
        <v>11.541125000000001</v>
      </c>
      <c r="Q1124" s="38">
        <f t="shared" si="284"/>
        <v>46.164500000000004</v>
      </c>
      <c r="R1124" s="38">
        <f t="shared" si="285"/>
        <v>8.3096099999999993</v>
      </c>
      <c r="S1124" s="38">
        <f t="shared" si="286"/>
        <v>0.92328999999999994</v>
      </c>
      <c r="T1124" s="39">
        <f t="shared" si="287"/>
        <v>1202.5852249999998</v>
      </c>
    </row>
    <row r="1125" spans="2:20" x14ac:dyDescent="0.2">
      <c r="B1125" s="109">
        <v>1013</v>
      </c>
      <c r="C1125" s="30" t="s">
        <v>1117</v>
      </c>
      <c r="D1125" s="70">
        <v>100143.09</v>
      </c>
      <c r="E1125" s="69">
        <v>104609.47</v>
      </c>
      <c r="F1125" s="33">
        <v>1566</v>
      </c>
      <c r="G1125" s="34">
        <v>2785</v>
      </c>
      <c r="H1125" s="44">
        <v>2754</v>
      </c>
      <c r="I1125" s="71">
        <f t="shared" si="289"/>
        <v>1294.5999999999999</v>
      </c>
      <c r="J1125" s="72">
        <v>0</v>
      </c>
      <c r="K1125" s="38">
        <f t="shared" si="278"/>
        <v>129.46</v>
      </c>
      <c r="L1125" s="38">
        <f t="shared" si="279"/>
        <v>38.837999999999994</v>
      </c>
      <c r="M1125" s="38">
        <f t="shared" si="280"/>
        <v>77.675999999999988</v>
      </c>
      <c r="N1125" s="38">
        <f t="shared" si="281"/>
        <v>25.891999999999999</v>
      </c>
      <c r="O1125" s="38">
        <f t="shared" si="282"/>
        <v>25.891999999999999</v>
      </c>
      <c r="P1125" s="38">
        <f t="shared" si="283"/>
        <v>16.182500000000001</v>
      </c>
      <c r="Q1125" s="38">
        <f t="shared" si="284"/>
        <v>64.73</v>
      </c>
      <c r="R1125" s="38">
        <f t="shared" si="285"/>
        <v>11.651399999999999</v>
      </c>
      <c r="S1125" s="38">
        <f t="shared" si="286"/>
        <v>1.2946</v>
      </c>
      <c r="T1125" s="39">
        <f t="shared" si="287"/>
        <v>1686.2164999999998</v>
      </c>
    </row>
    <row r="1126" spans="2:20" x14ac:dyDescent="0.2">
      <c r="B1126" s="109">
        <v>1014</v>
      </c>
      <c r="C1126" s="30" t="s">
        <v>1118</v>
      </c>
      <c r="D1126" s="70">
        <v>150214.64000000001</v>
      </c>
      <c r="E1126" s="69">
        <v>156914.21</v>
      </c>
      <c r="F1126" s="33">
        <v>1567</v>
      </c>
      <c r="G1126" s="34">
        <v>2786</v>
      </c>
      <c r="H1126" s="44">
        <v>2754</v>
      </c>
      <c r="I1126" s="71">
        <f t="shared" si="289"/>
        <v>1945.88</v>
      </c>
      <c r="J1126" s="72">
        <v>0</v>
      </c>
      <c r="K1126" s="38">
        <f t="shared" si="278"/>
        <v>194.58800000000002</v>
      </c>
      <c r="L1126" s="38">
        <f t="shared" si="279"/>
        <v>58.376400000000004</v>
      </c>
      <c r="M1126" s="38">
        <f t="shared" si="280"/>
        <v>116.75280000000001</v>
      </c>
      <c r="N1126" s="38">
        <f t="shared" si="281"/>
        <v>38.9176</v>
      </c>
      <c r="O1126" s="38">
        <f t="shared" si="282"/>
        <v>38.9176</v>
      </c>
      <c r="P1126" s="38">
        <f t="shared" si="283"/>
        <v>24.323500000000003</v>
      </c>
      <c r="Q1126" s="38">
        <f t="shared" si="284"/>
        <v>97.294000000000011</v>
      </c>
      <c r="R1126" s="38">
        <f t="shared" si="285"/>
        <v>17.512920000000001</v>
      </c>
      <c r="S1126" s="38">
        <f t="shared" si="286"/>
        <v>1.9458800000000001</v>
      </c>
      <c r="T1126" s="39">
        <f t="shared" si="287"/>
        <v>2534.5087000000012</v>
      </c>
    </row>
    <row r="1127" spans="2:20" x14ac:dyDescent="0.2">
      <c r="B1127" s="109">
        <v>1015</v>
      </c>
      <c r="C1127" s="30" t="s">
        <v>1119</v>
      </c>
      <c r="D1127" s="70">
        <v>250357.73</v>
      </c>
      <c r="E1127" s="69">
        <v>261523.68</v>
      </c>
      <c r="F1127" s="33">
        <v>1568</v>
      </c>
      <c r="G1127" s="34">
        <v>2787</v>
      </c>
      <c r="H1127" s="44">
        <v>2754</v>
      </c>
      <c r="I1127" s="71">
        <f t="shared" si="289"/>
        <v>2620.98</v>
      </c>
      <c r="J1127" s="72">
        <v>0</v>
      </c>
      <c r="K1127" s="38">
        <f t="shared" si="278"/>
        <v>262.09800000000001</v>
      </c>
      <c r="L1127" s="38">
        <f t="shared" si="279"/>
        <v>78.629400000000004</v>
      </c>
      <c r="M1127" s="38">
        <f t="shared" si="280"/>
        <v>157.25880000000001</v>
      </c>
      <c r="N1127" s="38">
        <f t="shared" si="281"/>
        <v>52.419600000000003</v>
      </c>
      <c r="O1127" s="38">
        <f t="shared" si="282"/>
        <v>52.419600000000003</v>
      </c>
      <c r="P1127" s="38">
        <f t="shared" si="283"/>
        <v>32.762250000000002</v>
      </c>
      <c r="Q1127" s="38">
        <f t="shared" si="284"/>
        <v>131.04900000000001</v>
      </c>
      <c r="R1127" s="38">
        <f t="shared" si="285"/>
        <v>23.588819999999998</v>
      </c>
      <c r="S1127" s="38">
        <f t="shared" si="286"/>
        <v>2.6209799999999999</v>
      </c>
      <c r="T1127" s="39">
        <f t="shared" si="287"/>
        <v>3413.8264500000005</v>
      </c>
    </row>
    <row r="1128" spans="2:20" x14ac:dyDescent="0.2">
      <c r="B1128" s="109">
        <v>1016</v>
      </c>
      <c r="C1128" s="30" t="s">
        <v>1120</v>
      </c>
      <c r="D1128" s="70">
        <v>375536.58</v>
      </c>
      <c r="E1128" s="69">
        <v>392285.51</v>
      </c>
      <c r="F1128" s="33">
        <v>1569</v>
      </c>
      <c r="G1128" s="34">
        <v>2788</v>
      </c>
      <c r="H1128" s="44">
        <v>2754</v>
      </c>
      <c r="I1128" s="71">
        <f t="shared" si="289"/>
        <v>3441.04</v>
      </c>
      <c r="J1128" s="72">
        <v>0</v>
      </c>
      <c r="K1128" s="38">
        <f t="shared" si="278"/>
        <v>344.10400000000004</v>
      </c>
      <c r="L1128" s="38">
        <f t="shared" si="279"/>
        <v>103.2312</v>
      </c>
      <c r="M1128" s="38">
        <f t="shared" si="280"/>
        <v>206.4624</v>
      </c>
      <c r="N1128" s="38">
        <f t="shared" si="281"/>
        <v>68.820800000000006</v>
      </c>
      <c r="O1128" s="38">
        <f t="shared" si="282"/>
        <v>68.820800000000006</v>
      </c>
      <c r="P1128" s="38">
        <f t="shared" si="283"/>
        <v>43.013000000000005</v>
      </c>
      <c r="Q1128" s="38">
        <f t="shared" si="284"/>
        <v>172.05200000000002</v>
      </c>
      <c r="R1128" s="38">
        <f t="shared" si="285"/>
        <v>30.969359999999998</v>
      </c>
      <c r="S1128" s="38">
        <f t="shared" si="286"/>
        <v>3.4410400000000001</v>
      </c>
      <c r="T1128" s="39">
        <f t="shared" si="287"/>
        <v>4481.9546</v>
      </c>
    </row>
    <row r="1129" spans="2:20" x14ac:dyDescent="0.2">
      <c r="B1129" s="109">
        <v>1017</v>
      </c>
      <c r="C1129" s="30" t="s">
        <v>1121</v>
      </c>
      <c r="D1129" s="70">
        <v>500715.44</v>
      </c>
      <c r="E1129" s="69">
        <v>523047.35</v>
      </c>
      <c r="F1129" s="33">
        <v>1570</v>
      </c>
      <c r="G1129" s="34">
        <v>2789</v>
      </c>
      <c r="H1129" s="44">
        <v>2754</v>
      </c>
      <c r="I1129" s="71">
        <f t="shared" si="289"/>
        <v>4054.59</v>
      </c>
      <c r="J1129" s="72">
        <v>0</v>
      </c>
      <c r="K1129" s="38">
        <f t="shared" si="278"/>
        <v>405.45900000000006</v>
      </c>
      <c r="L1129" s="38">
        <f t="shared" si="279"/>
        <v>121.6377</v>
      </c>
      <c r="M1129" s="38">
        <f t="shared" si="280"/>
        <v>243.27539999999999</v>
      </c>
      <c r="N1129" s="38">
        <f t="shared" si="281"/>
        <v>81.091800000000006</v>
      </c>
      <c r="O1129" s="38">
        <f t="shared" si="282"/>
        <v>81.091800000000006</v>
      </c>
      <c r="P1129" s="38">
        <f t="shared" si="283"/>
        <v>50.682375000000008</v>
      </c>
      <c r="Q1129" s="38">
        <f t="shared" si="284"/>
        <v>202.72950000000003</v>
      </c>
      <c r="R1129" s="38">
        <f t="shared" si="285"/>
        <v>36.491309999999999</v>
      </c>
      <c r="S1129" s="38">
        <f t="shared" si="286"/>
        <v>4.0545900000000001</v>
      </c>
      <c r="T1129" s="39">
        <f t="shared" si="287"/>
        <v>5281.1034750000017</v>
      </c>
    </row>
    <row r="1130" spans="2:20" x14ac:dyDescent="0.2">
      <c r="B1130" s="109">
        <v>1018</v>
      </c>
      <c r="C1130" s="30" t="s">
        <v>1122</v>
      </c>
      <c r="D1130" s="70">
        <v>751073.17</v>
      </c>
      <c r="E1130" s="69">
        <v>784571.03</v>
      </c>
      <c r="F1130" s="33">
        <v>1571</v>
      </c>
      <c r="G1130" s="34">
        <v>2790</v>
      </c>
      <c r="H1130" s="44">
        <v>2754</v>
      </c>
      <c r="I1130" s="71">
        <f t="shared" si="289"/>
        <v>4866.7</v>
      </c>
      <c r="J1130" s="72">
        <v>0</v>
      </c>
      <c r="K1130" s="38">
        <f t="shared" si="278"/>
        <v>486.67</v>
      </c>
      <c r="L1130" s="38">
        <f t="shared" si="279"/>
        <v>146.00099999999998</v>
      </c>
      <c r="M1130" s="38">
        <f t="shared" si="280"/>
        <v>292.00199999999995</v>
      </c>
      <c r="N1130" s="38">
        <f t="shared" si="281"/>
        <v>97.334000000000003</v>
      </c>
      <c r="O1130" s="38">
        <f t="shared" si="282"/>
        <v>97.334000000000003</v>
      </c>
      <c r="P1130" s="38">
        <f t="shared" si="283"/>
        <v>60.833750000000002</v>
      </c>
      <c r="Q1130" s="38">
        <f t="shared" si="284"/>
        <v>243.33500000000001</v>
      </c>
      <c r="R1130" s="38">
        <f t="shared" si="285"/>
        <v>43.800299999999993</v>
      </c>
      <c r="S1130" s="38">
        <f t="shared" si="286"/>
        <v>4.8666999999999998</v>
      </c>
      <c r="T1130" s="39">
        <f t="shared" si="287"/>
        <v>6338.8767499999985</v>
      </c>
    </row>
    <row r="1131" spans="2:20" x14ac:dyDescent="0.2">
      <c r="B1131" s="109">
        <v>1019</v>
      </c>
      <c r="C1131" s="30" t="s">
        <v>1123</v>
      </c>
      <c r="D1131" s="70">
        <v>1126609.75</v>
      </c>
      <c r="E1131" s="69">
        <v>1176856.54</v>
      </c>
      <c r="F1131" s="33">
        <v>1572</v>
      </c>
      <c r="G1131" s="34">
        <v>2791</v>
      </c>
      <c r="H1131" s="44">
        <v>2754</v>
      </c>
      <c r="I1131" s="71">
        <f t="shared" si="289"/>
        <v>5831.7</v>
      </c>
      <c r="J1131" s="72">
        <v>0</v>
      </c>
      <c r="K1131" s="38">
        <f t="shared" si="278"/>
        <v>583.16999999999996</v>
      </c>
      <c r="L1131" s="38">
        <f t="shared" si="279"/>
        <v>174.95099999999999</v>
      </c>
      <c r="M1131" s="38">
        <f t="shared" si="280"/>
        <v>349.90199999999999</v>
      </c>
      <c r="N1131" s="38">
        <f t="shared" si="281"/>
        <v>116.634</v>
      </c>
      <c r="O1131" s="38">
        <f t="shared" si="282"/>
        <v>116.634</v>
      </c>
      <c r="P1131" s="38">
        <f t="shared" si="283"/>
        <v>72.896249999999995</v>
      </c>
      <c r="Q1131" s="38">
        <f t="shared" si="284"/>
        <v>291.58499999999998</v>
      </c>
      <c r="R1131" s="38">
        <f t="shared" si="285"/>
        <v>52.485299999999995</v>
      </c>
      <c r="S1131" s="38">
        <f t="shared" si="286"/>
        <v>5.8316999999999997</v>
      </c>
      <c r="T1131" s="39">
        <f t="shared" si="287"/>
        <v>7595.7892499999998</v>
      </c>
    </row>
    <row r="1132" spans="2:20" x14ac:dyDescent="0.2">
      <c r="B1132" s="109">
        <v>1020</v>
      </c>
      <c r="C1132" s="30" t="s">
        <v>1124</v>
      </c>
      <c r="D1132" s="70">
        <v>1502146.34</v>
      </c>
      <c r="E1132" s="69">
        <v>1569142.07</v>
      </c>
      <c r="F1132" s="33">
        <v>1573</v>
      </c>
      <c r="G1132" s="34">
        <v>2792</v>
      </c>
      <c r="H1132" s="44">
        <v>2754</v>
      </c>
      <c r="I1132" s="71">
        <f t="shared" si="289"/>
        <v>6780.81</v>
      </c>
      <c r="J1132" s="72">
        <v>0</v>
      </c>
      <c r="K1132" s="38">
        <f t="shared" si="278"/>
        <v>678.08100000000013</v>
      </c>
      <c r="L1132" s="38">
        <f t="shared" si="279"/>
        <v>203.42430000000002</v>
      </c>
      <c r="M1132" s="38">
        <f t="shared" si="280"/>
        <v>406.84860000000003</v>
      </c>
      <c r="N1132" s="38">
        <f t="shared" si="281"/>
        <v>135.61620000000002</v>
      </c>
      <c r="O1132" s="38">
        <f t="shared" si="282"/>
        <v>135.61620000000002</v>
      </c>
      <c r="P1132" s="38">
        <f t="shared" si="283"/>
        <v>84.760125000000016</v>
      </c>
      <c r="Q1132" s="38">
        <f t="shared" si="284"/>
        <v>339.04050000000007</v>
      </c>
      <c r="R1132" s="38">
        <f t="shared" si="285"/>
        <v>61.027290000000001</v>
      </c>
      <c r="S1132" s="38">
        <f t="shared" si="286"/>
        <v>6.7808100000000007</v>
      </c>
      <c r="T1132" s="39">
        <f t="shared" si="287"/>
        <v>8832.0050250000004</v>
      </c>
    </row>
    <row r="1133" spans="2:20" ht="25.5" x14ac:dyDescent="0.2">
      <c r="B1133" s="109">
        <v>1021</v>
      </c>
      <c r="C1133" s="30" t="s">
        <v>1125</v>
      </c>
      <c r="D1133" s="70">
        <v>1502146.34</v>
      </c>
      <c r="E1133" s="69">
        <v>1569142.07</v>
      </c>
      <c r="F1133" s="33">
        <v>1574</v>
      </c>
      <c r="G1133" s="34">
        <v>2793</v>
      </c>
      <c r="H1133" s="44">
        <v>2754</v>
      </c>
      <c r="I1133" s="71">
        <f t="shared" si="289"/>
        <v>7407.33</v>
      </c>
      <c r="J1133" s="72">
        <v>0</v>
      </c>
      <c r="K1133" s="38">
        <f t="shared" si="278"/>
        <v>740.73300000000006</v>
      </c>
      <c r="L1133" s="38">
        <f t="shared" si="279"/>
        <v>222.2199</v>
      </c>
      <c r="M1133" s="38">
        <f t="shared" si="280"/>
        <v>444.43979999999999</v>
      </c>
      <c r="N1133" s="38">
        <f t="shared" si="281"/>
        <v>148.14660000000001</v>
      </c>
      <c r="O1133" s="38">
        <f t="shared" si="282"/>
        <v>148.14660000000001</v>
      </c>
      <c r="P1133" s="38">
        <f t="shared" si="283"/>
        <v>92.591625000000008</v>
      </c>
      <c r="Q1133" s="38">
        <f t="shared" si="284"/>
        <v>370.36650000000003</v>
      </c>
      <c r="R1133" s="38">
        <f t="shared" si="285"/>
        <v>66.665969999999987</v>
      </c>
      <c r="S1133" s="38">
        <f t="shared" si="286"/>
        <v>7.40733</v>
      </c>
      <c r="T1133" s="39">
        <f t="shared" si="287"/>
        <v>9648.0473249999995</v>
      </c>
    </row>
    <row r="1134" spans="2:20" ht="28.5" x14ac:dyDescent="0.2">
      <c r="B1134" s="109">
        <v>1022</v>
      </c>
      <c r="C1134" s="30" t="s">
        <v>1126</v>
      </c>
      <c r="D1134" s="70" t="s">
        <v>67</v>
      </c>
      <c r="E1134" s="69" t="s">
        <v>67</v>
      </c>
      <c r="F1134" s="33">
        <v>1765</v>
      </c>
      <c r="G1134" s="34">
        <v>2794</v>
      </c>
      <c r="H1134" s="44">
        <v>2754</v>
      </c>
      <c r="I1134" s="71">
        <v>44.53</v>
      </c>
      <c r="J1134" s="72">
        <v>0</v>
      </c>
      <c r="K1134" s="38">
        <f t="shared" si="278"/>
        <v>4.4530000000000003</v>
      </c>
      <c r="L1134" s="38">
        <f t="shared" si="279"/>
        <v>1.3359000000000001</v>
      </c>
      <c r="M1134" s="38">
        <f t="shared" si="280"/>
        <v>2.6718000000000002</v>
      </c>
      <c r="N1134" s="38">
        <f t="shared" si="281"/>
        <v>0.89060000000000006</v>
      </c>
      <c r="O1134" s="38">
        <f t="shared" si="282"/>
        <v>0.89060000000000006</v>
      </c>
      <c r="P1134" s="38">
        <f t="shared" si="283"/>
        <v>0.55662500000000004</v>
      </c>
      <c r="Q1134" s="38">
        <f t="shared" si="284"/>
        <v>2.2265000000000001</v>
      </c>
      <c r="R1134" s="38">
        <f t="shared" si="285"/>
        <v>0.40076999999999996</v>
      </c>
      <c r="S1134" s="38">
        <f t="shared" si="286"/>
        <v>4.453E-2</v>
      </c>
      <c r="T1134" s="39">
        <f t="shared" si="287"/>
        <v>58.000325000000004</v>
      </c>
    </row>
    <row r="1135" spans="2:20" x14ac:dyDescent="0.2">
      <c r="B1135" s="109">
        <v>1023</v>
      </c>
      <c r="C1135" s="30" t="s">
        <v>1127</v>
      </c>
      <c r="D1135" s="70">
        <v>625.89</v>
      </c>
      <c r="E1135" s="69">
        <v>653.79999999999995</v>
      </c>
      <c r="F1135" s="33">
        <v>1766</v>
      </c>
      <c r="G1135" s="34">
        <v>2795</v>
      </c>
      <c r="H1135" s="44">
        <v>2754</v>
      </c>
      <c r="I1135" s="71">
        <v>44.53</v>
      </c>
      <c r="J1135" s="72">
        <v>0</v>
      </c>
      <c r="K1135" s="38">
        <f t="shared" si="278"/>
        <v>4.4530000000000003</v>
      </c>
      <c r="L1135" s="38">
        <f t="shared" si="279"/>
        <v>1.3359000000000001</v>
      </c>
      <c r="M1135" s="38">
        <f t="shared" si="280"/>
        <v>2.6718000000000002</v>
      </c>
      <c r="N1135" s="38">
        <f t="shared" si="281"/>
        <v>0.89060000000000006</v>
      </c>
      <c r="O1135" s="38">
        <f t="shared" si="282"/>
        <v>0.89060000000000006</v>
      </c>
      <c r="P1135" s="38">
        <f t="shared" si="283"/>
        <v>0.55662500000000004</v>
      </c>
      <c r="Q1135" s="38">
        <f t="shared" si="284"/>
        <v>2.2265000000000001</v>
      </c>
      <c r="R1135" s="38">
        <f t="shared" si="285"/>
        <v>0.40076999999999996</v>
      </c>
      <c r="S1135" s="38">
        <f t="shared" si="286"/>
        <v>4.453E-2</v>
      </c>
      <c r="T1135" s="39">
        <f t="shared" si="287"/>
        <v>58.000325000000004</v>
      </c>
    </row>
    <row r="1136" spans="2:20" x14ac:dyDescent="0.2">
      <c r="B1136" s="109">
        <v>1024</v>
      </c>
      <c r="C1136" s="30" t="s">
        <v>1128</v>
      </c>
      <c r="D1136" s="70">
        <v>1251.79</v>
      </c>
      <c r="E1136" s="69">
        <v>1307.6199999999999</v>
      </c>
      <c r="F1136" s="33">
        <v>1767</v>
      </c>
      <c r="G1136" s="34">
        <v>2796</v>
      </c>
      <c r="H1136" s="44">
        <v>2754</v>
      </c>
      <c r="I1136" s="71">
        <v>44.53</v>
      </c>
      <c r="J1136" s="72">
        <v>0</v>
      </c>
      <c r="K1136" s="38">
        <f t="shared" si="278"/>
        <v>4.4530000000000003</v>
      </c>
      <c r="L1136" s="38">
        <f t="shared" si="279"/>
        <v>1.3359000000000001</v>
      </c>
      <c r="M1136" s="38">
        <f t="shared" si="280"/>
        <v>2.6718000000000002</v>
      </c>
      <c r="N1136" s="38">
        <f t="shared" si="281"/>
        <v>0.89060000000000006</v>
      </c>
      <c r="O1136" s="38">
        <f t="shared" si="282"/>
        <v>0.89060000000000006</v>
      </c>
      <c r="P1136" s="38">
        <f t="shared" si="283"/>
        <v>0.55662500000000004</v>
      </c>
      <c r="Q1136" s="38">
        <f t="shared" si="284"/>
        <v>2.2265000000000001</v>
      </c>
      <c r="R1136" s="38">
        <f t="shared" si="285"/>
        <v>0.40076999999999996</v>
      </c>
      <c r="S1136" s="38">
        <f t="shared" si="286"/>
        <v>4.453E-2</v>
      </c>
      <c r="T1136" s="39">
        <f t="shared" si="287"/>
        <v>58.000325000000004</v>
      </c>
    </row>
    <row r="1137" spans="2:20" x14ac:dyDescent="0.2">
      <c r="B1137" s="109">
        <v>1025</v>
      </c>
      <c r="C1137" s="30" t="s">
        <v>1129</v>
      </c>
      <c r="D1137" s="70">
        <v>2503.58</v>
      </c>
      <c r="E1137" s="69">
        <v>2615.2399999999998</v>
      </c>
      <c r="F1137" s="33">
        <v>1768</v>
      </c>
      <c r="G1137" s="34">
        <v>2797</v>
      </c>
      <c r="H1137" s="44">
        <v>2754</v>
      </c>
      <c r="I1137" s="71">
        <v>44.53</v>
      </c>
      <c r="J1137" s="72">
        <v>0</v>
      </c>
      <c r="K1137" s="38">
        <f t="shared" si="278"/>
        <v>4.4530000000000003</v>
      </c>
      <c r="L1137" s="38">
        <f t="shared" si="279"/>
        <v>1.3359000000000001</v>
      </c>
      <c r="M1137" s="38">
        <f t="shared" si="280"/>
        <v>2.6718000000000002</v>
      </c>
      <c r="N1137" s="38">
        <f t="shared" si="281"/>
        <v>0.89060000000000006</v>
      </c>
      <c r="O1137" s="38">
        <f t="shared" si="282"/>
        <v>0.89060000000000006</v>
      </c>
      <c r="P1137" s="38">
        <f t="shared" si="283"/>
        <v>0.55662500000000004</v>
      </c>
      <c r="Q1137" s="38">
        <f t="shared" si="284"/>
        <v>2.2265000000000001</v>
      </c>
      <c r="R1137" s="38">
        <f t="shared" si="285"/>
        <v>0.40076999999999996</v>
      </c>
      <c r="S1137" s="38">
        <f t="shared" si="286"/>
        <v>4.453E-2</v>
      </c>
      <c r="T1137" s="39">
        <f t="shared" si="287"/>
        <v>58.000325000000004</v>
      </c>
    </row>
    <row r="1138" spans="2:20" x14ac:dyDescent="0.2">
      <c r="B1138" s="109">
        <v>1026</v>
      </c>
      <c r="C1138" s="30" t="s">
        <v>1130</v>
      </c>
      <c r="D1138" s="70">
        <v>5007.1499999999996</v>
      </c>
      <c r="E1138" s="69">
        <v>5230.47</v>
      </c>
      <c r="F1138" s="33">
        <v>1769</v>
      </c>
      <c r="G1138" s="34">
        <v>2798</v>
      </c>
      <c r="H1138" s="44">
        <v>2754</v>
      </c>
      <c r="I1138" s="71">
        <f t="shared" ref="I1138:I1153" si="290">I820*0.3</f>
        <v>51.827999999999996</v>
      </c>
      <c r="J1138" s="72">
        <v>0</v>
      </c>
      <c r="K1138" s="38">
        <f t="shared" si="278"/>
        <v>5.1828000000000003</v>
      </c>
      <c r="L1138" s="38">
        <f t="shared" si="279"/>
        <v>1.5548399999999998</v>
      </c>
      <c r="M1138" s="38">
        <f t="shared" si="280"/>
        <v>3.1096799999999996</v>
      </c>
      <c r="N1138" s="38">
        <f t="shared" si="281"/>
        <v>1.0365599999999999</v>
      </c>
      <c r="O1138" s="38">
        <f t="shared" si="282"/>
        <v>1.0365599999999999</v>
      </c>
      <c r="P1138" s="38">
        <f t="shared" si="283"/>
        <v>0.64785000000000004</v>
      </c>
      <c r="Q1138" s="38">
        <f t="shared" si="284"/>
        <v>2.5914000000000001</v>
      </c>
      <c r="R1138" s="38">
        <f t="shared" si="285"/>
        <v>0.46645199999999992</v>
      </c>
      <c r="S1138" s="38">
        <f t="shared" si="286"/>
        <v>5.1827999999999999E-2</v>
      </c>
      <c r="T1138" s="39">
        <f t="shared" si="287"/>
        <v>67.505969999999991</v>
      </c>
    </row>
    <row r="1139" spans="2:20" x14ac:dyDescent="0.2">
      <c r="B1139" s="109">
        <v>1027</v>
      </c>
      <c r="C1139" s="30" t="s">
        <v>1131</v>
      </c>
      <c r="D1139" s="70">
        <v>10014.299999999999</v>
      </c>
      <c r="E1139" s="69">
        <v>10460.94</v>
      </c>
      <c r="F1139" s="33">
        <v>1770</v>
      </c>
      <c r="G1139" s="34">
        <v>2799</v>
      </c>
      <c r="H1139" s="44">
        <v>2754</v>
      </c>
      <c r="I1139" s="71">
        <f t="shared" si="290"/>
        <v>101.86200000000001</v>
      </c>
      <c r="J1139" s="72">
        <v>0</v>
      </c>
      <c r="K1139" s="38">
        <f t="shared" si="278"/>
        <v>10.186200000000001</v>
      </c>
      <c r="L1139" s="38">
        <f t="shared" si="279"/>
        <v>3.05586</v>
      </c>
      <c r="M1139" s="38">
        <f t="shared" si="280"/>
        <v>6.11172</v>
      </c>
      <c r="N1139" s="38">
        <f t="shared" si="281"/>
        <v>2.0372400000000002</v>
      </c>
      <c r="O1139" s="38">
        <f t="shared" si="282"/>
        <v>2.0372400000000002</v>
      </c>
      <c r="P1139" s="38">
        <f t="shared" si="283"/>
        <v>1.2732750000000002</v>
      </c>
      <c r="Q1139" s="38">
        <f t="shared" si="284"/>
        <v>5.0931000000000006</v>
      </c>
      <c r="R1139" s="38">
        <f t="shared" si="285"/>
        <v>0.91675799999999996</v>
      </c>
      <c r="S1139" s="38">
        <f t="shared" si="286"/>
        <v>0.10186200000000001</v>
      </c>
      <c r="T1139" s="39">
        <f t="shared" si="287"/>
        <v>132.67525499999999</v>
      </c>
    </row>
    <row r="1140" spans="2:20" x14ac:dyDescent="0.2">
      <c r="B1140" s="109">
        <v>1028</v>
      </c>
      <c r="C1140" s="30" t="s">
        <v>1132</v>
      </c>
      <c r="D1140" s="70">
        <v>15021.47</v>
      </c>
      <c r="E1140" s="69">
        <v>15691.43</v>
      </c>
      <c r="F1140" s="33">
        <v>1771</v>
      </c>
      <c r="G1140" s="34">
        <v>2800</v>
      </c>
      <c r="H1140" s="44">
        <v>2754</v>
      </c>
      <c r="I1140" s="71">
        <f t="shared" si="290"/>
        <v>109.00500000000001</v>
      </c>
      <c r="J1140" s="72">
        <v>0</v>
      </c>
      <c r="K1140" s="38">
        <f t="shared" si="278"/>
        <v>10.900500000000001</v>
      </c>
      <c r="L1140" s="38">
        <f t="shared" si="279"/>
        <v>3.2701500000000001</v>
      </c>
      <c r="M1140" s="38">
        <f t="shared" si="280"/>
        <v>6.5403000000000002</v>
      </c>
      <c r="N1140" s="38">
        <f t="shared" si="281"/>
        <v>2.1801000000000004</v>
      </c>
      <c r="O1140" s="38">
        <f t="shared" si="282"/>
        <v>2.1801000000000004</v>
      </c>
      <c r="P1140" s="38">
        <f t="shared" si="283"/>
        <v>1.3625625000000001</v>
      </c>
      <c r="Q1140" s="38">
        <f t="shared" si="284"/>
        <v>5.4502500000000005</v>
      </c>
      <c r="R1140" s="38">
        <f t="shared" si="285"/>
        <v>0.98104500000000006</v>
      </c>
      <c r="S1140" s="38">
        <f t="shared" si="286"/>
        <v>0.10900500000000002</v>
      </c>
      <c r="T1140" s="39">
        <f t="shared" si="287"/>
        <v>141.97901250000004</v>
      </c>
    </row>
    <row r="1141" spans="2:20" x14ac:dyDescent="0.2">
      <c r="B1141" s="109">
        <v>1029</v>
      </c>
      <c r="C1141" s="30" t="s">
        <v>1133</v>
      </c>
      <c r="D1141" s="70">
        <v>25035.77</v>
      </c>
      <c r="E1141" s="69">
        <v>26152.37</v>
      </c>
      <c r="F1141" s="33">
        <v>1772</v>
      </c>
      <c r="G1141" s="34">
        <v>2801</v>
      </c>
      <c r="H1141" s="44">
        <v>2754</v>
      </c>
      <c r="I1141" s="71">
        <f t="shared" si="290"/>
        <v>138.792</v>
      </c>
      <c r="J1141" s="72">
        <v>0</v>
      </c>
      <c r="K1141" s="38">
        <f t="shared" si="278"/>
        <v>13.879200000000001</v>
      </c>
      <c r="L1141" s="38">
        <f t="shared" si="279"/>
        <v>4.1637599999999999</v>
      </c>
      <c r="M1141" s="38">
        <f t="shared" si="280"/>
        <v>8.3275199999999998</v>
      </c>
      <c r="N1141" s="38">
        <f t="shared" si="281"/>
        <v>2.7758400000000001</v>
      </c>
      <c r="O1141" s="38">
        <f t="shared" si="282"/>
        <v>2.7758400000000001</v>
      </c>
      <c r="P1141" s="38">
        <f t="shared" si="283"/>
        <v>1.7349000000000001</v>
      </c>
      <c r="Q1141" s="38">
        <f t="shared" si="284"/>
        <v>6.9396000000000004</v>
      </c>
      <c r="R1141" s="38">
        <f t="shared" si="285"/>
        <v>1.249128</v>
      </c>
      <c r="S1141" s="38">
        <f t="shared" si="286"/>
        <v>0.138792</v>
      </c>
      <c r="T1141" s="39">
        <f t="shared" si="287"/>
        <v>180.77658</v>
      </c>
    </row>
    <row r="1142" spans="2:20" x14ac:dyDescent="0.2">
      <c r="B1142" s="109">
        <v>1030</v>
      </c>
      <c r="C1142" s="30" t="s">
        <v>1134</v>
      </c>
      <c r="D1142" s="70">
        <v>37553.65</v>
      </c>
      <c r="E1142" s="69">
        <v>39228.54</v>
      </c>
      <c r="F1142" s="33">
        <v>1773</v>
      </c>
      <c r="G1142" s="34">
        <v>2802</v>
      </c>
      <c r="H1142" s="44">
        <v>2754</v>
      </c>
      <c r="I1142" s="71">
        <f t="shared" si="290"/>
        <v>175.72799999999998</v>
      </c>
      <c r="J1142" s="72">
        <v>0</v>
      </c>
      <c r="K1142" s="38">
        <f t="shared" si="278"/>
        <v>17.572799999999997</v>
      </c>
      <c r="L1142" s="38">
        <f t="shared" si="279"/>
        <v>5.2718399999999992</v>
      </c>
      <c r="M1142" s="38">
        <f t="shared" si="280"/>
        <v>10.543679999999998</v>
      </c>
      <c r="N1142" s="38">
        <f t="shared" si="281"/>
        <v>3.5145599999999995</v>
      </c>
      <c r="O1142" s="38">
        <f t="shared" si="282"/>
        <v>3.5145599999999995</v>
      </c>
      <c r="P1142" s="38">
        <f t="shared" si="283"/>
        <v>2.1965999999999997</v>
      </c>
      <c r="Q1142" s="38">
        <f t="shared" si="284"/>
        <v>8.7863999999999987</v>
      </c>
      <c r="R1142" s="38">
        <f t="shared" si="285"/>
        <v>1.5815519999999996</v>
      </c>
      <c r="S1142" s="38">
        <f t="shared" si="286"/>
        <v>0.175728</v>
      </c>
      <c r="T1142" s="39">
        <f t="shared" si="287"/>
        <v>228.88571999999991</v>
      </c>
    </row>
    <row r="1143" spans="2:20" x14ac:dyDescent="0.2">
      <c r="B1143" s="109">
        <v>1031</v>
      </c>
      <c r="C1143" s="30" t="s">
        <v>1135</v>
      </c>
      <c r="D1143" s="70">
        <v>50071.55</v>
      </c>
      <c r="E1143" s="69">
        <v>52304.74</v>
      </c>
      <c r="F1143" s="33">
        <v>1774</v>
      </c>
      <c r="G1143" s="34">
        <v>2803</v>
      </c>
      <c r="H1143" s="44">
        <v>2754</v>
      </c>
      <c r="I1143" s="71">
        <f t="shared" si="290"/>
        <v>232.911</v>
      </c>
      <c r="J1143" s="72">
        <v>0</v>
      </c>
      <c r="K1143" s="38">
        <f t="shared" si="278"/>
        <v>23.2911</v>
      </c>
      <c r="L1143" s="38">
        <f t="shared" si="279"/>
        <v>6.98733</v>
      </c>
      <c r="M1143" s="38">
        <f t="shared" si="280"/>
        <v>13.97466</v>
      </c>
      <c r="N1143" s="38">
        <f t="shared" si="281"/>
        <v>4.65822</v>
      </c>
      <c r="O1143" s="38">
        <f t="shared" si="282"/>
        <v>4.65822</v>
      </c>
      <c r="P1143" s="38">
        <f t="shared" si="283"/>
        <v>2.9113875</v>
      </c>
      <c r="Q1143" s="38">
        <f t="shared" si="284"/>
        <v>11.64555</v>
      </c>
      <c r="R1143" s="38">
        <f t="shared" si="285"/>
        <v>2.0961989999999999</v>
      </c>
      <c r="S1143" s="38">
        <f t="shared" si="286"/>
        <v>0.23291100000000001</v>
      </c>
      <c r="T1143" s="39">
        <f t="shared" si="287"/>
        <v>303.36657750000006</v>
      </c>
    </row>
    <row r="1144" spans="2:20" x14ac:dyDescent="0.2">
      <c r="B1144" s="109">
        <v>1032</v>
      </c>
      <c r="C1144" s="30" t="s">
        <v>1136</v>
      </c>
      <c r="D1144" s="70">
        <v>62589.43</v>
      </c>
      <c r="E1144" s="69">
        <v>65380.92</v>
      </c>
      <c r="F1144" s="33">
        <v>1775</v>
      </c>
      <c r="G1144" s="34">
        <v>2804</v>
      </c>
      <c r="H1144" s="44">
        <v>2754</v>
      </c>
      <c r="I1144" s="71">
        <f t="shared" si="290"/>
        <v>276.98699999999997</v>
      </c>
      <c r="J1144" s="72">
        <v>0</v>
      </c>
      <c r="K1144" s="38">
        <f t="shared" si="278"/>
        <v>27.698699999999999</v>
      </c>
      <c r="L1144" s="38">
        <f t="shared" si="279"/>
        <v>8.3096099999999993</v>
      </c>
      <c r="M1144" s="38">
        <f t="shared" si="280"/>
        <v>16.619219999999999</v>
      </c>
      <c r="N1144" s="38">
        <f t="shared" si="281"/>
        <v>5.5397399999999992</v>
      </c>
      <c r="O1144" s="38">
        <f t="shared" si="282"/>
        <v>5.5397399999999992</v>
      </c>
      <c r="P1144" s="38">
        <f t="shared" si="283"/>
        <v>3.4623374999999998</v>
      </c>
      <c r="Q1144" s="38">
        <f t="shared" si="284"/>
        <v>13.849349999999999</v>
      </c>
      <c r="R1144" s="38">
        <f t="shared" si="285"/>
        <v>2.4928829999999995</v>
      </c>
      <c r="S1144" s="38">
        <f t="shared" si="286"/>
        <v>0.27698699999999998</v>
      </c>
      <c r="T1144" s="39">
        <f t="shared" si="287"/>
        <v>360.77556749999997</v>
      </c>
    </row>
    <row r="1145" spans="2:20" x14ac:dyDescent="0.2">
      <c r="B1145" s="109">
        <v>1033</v>
      </c>
      <c r="C1145" s="30" t="s">
        <v>1137</v>
      </c>
      <c r="D1145" s="70">
        <v>100143.09</v>
      </c>
      <c r="E1145" s="69">
        <v>104609.47</v>
      </c>
      <c r="F1145" s="33">
        <v>1776</v>
      </c>
      <c r="G1145" s="34">
        <v>2805</v>
      </c>
      <c r="H1145" s="44">
        <v>2754</v>
      </c>
      <c r="I1145" s="71">
        <f t="shared" si="290"/>
        <v>388.37999999999994</v>
      </c>
      <c r="J1145" s="72">
        <v>0</v>
      </c>
      <c r="K1145" s="38">
        <f t="shared" si="278"/>
        <v>38.837999999999994</v>
      </c>
      <c r="L1145" s="38">
        <f t="shared" si="279"/>
        <v>11.651399999999997</v>
      </c>
      <c r="M1145" s="38">
        <f t="shared" si="280"/>
        <v>23.302799999999994</v>
      </c>
      <c r="N1145" s="38">
        <f t="shared" si="281"/>
        <v>7.7675999999999989</v>
      </c>
      <c r="O1145" s="38">
        <f t="shared" si="282"/>
        <v>7.7675999999999989</v>
      </c>
      <c r="P1145" s="38">
        <f t="shared" si="283"/>
        <v>4.8547499999999992</v>
      </c>
      <c r="Q1145" s="38">
        <f t="shared" si="284"/>
        <v>19.418999999999997</v>
      </c>
      <c r="R1145" s="38">
        <f t="shared" si="285"/>
        <v>3.4954199999999993</v>
      </c>
      <c r="S1145" s="38">
        <f t="shared" si="286"/>
        <v>0.38837999999999995</v>
      </c>
      <c r="T1145" s="39">
        <f t="shared" si="287"/>
        <v>505.86495000000002</v>
      </c>
    </row>
    <row r="1146" spans="2:20" x14ac:dyDescent="0.2">
      <c r="B1146" s="109">
        <v>1034</v>
      </c>
      <c r="C1146" s="30" t="s">
        <v>1138</v>
      </c>
      <c r="D1146" s="70">
        <v>150214.64000000001</v>
      </c>
      <c r="E1146" s="69">
        <v>156914.21</v>
      </c>
      <c r="F1146" s="33">
        <v>1777</v>
      </c>
      <c r="G1146" s="34">
        <v>2806</v>
      </c>
      <c r="H1146" s="44">
        <v>2754</v>
      </c>
      <c r="I1146" s="71">
        <f t="shared" si="290"/>
        <v>583.76400000000001</v>
      </c>
      <c r="J1146" s="72">
        <v>0</v>
      </c>
      <c r="K1146" s="38">
        <f t="shared" si="278"/>
        <v>58.376400000000004</v>
      </c>
      <c r="L1146" s="38">
        <f t="shared" si="279"/>
        <v>17.512920000000001</v>
      </c>
      <c r="M1146" s="38">
        <f t="shared" si="280"/>
        <v>35.025840000000002</v>
      </c>
      <c r="N1146" s="38">
        <f t="shared" si="281"/>
        <v>11.675280000000001</v>
      </c>
      <c r="O1146" s="38">
        <f t="shared" si="282"/>
        <v>11.675280000000001</v>
      </c>
      <c r="P1146" s="38">
        <f t="shared" si="283"/>
        <v>7.2970500000000005</v>
      </c>
      <c r="Q1146" s="38">
        <f t="shared" si="284"/>
        <v>29.188200000000002</v>
      </c>
      <c r="R1146" s="38">
        <f t="shared" si="285"/>
        <v>5.253876</v>
      </c>
      <c r="S1146" s="38">
        <f t="shared" si="286"/>
        <v>0.58376400000000006</v>
      </c>
      <c r="T1146" s="39">
        <f t="shared" si="287"/>
        <v>760.35261000000014</v>
      </c>
    </row>
    <row r="1147" spans="2:20" x14ac:dyDescent="0.2">
      <c r="B1147" s="109">
        <v>1035</v>
      </c>
      <c r="C1147" s="30" t="s">
        <v>1139</v>
      </c>
      <c r="D1147" s="70">
        <v>250357.73</v>
      </c>
      <c r="E1147" s="69">
        <v>261523.68</v>
      </c>
      <c r="F1147" s="33">
        <v>1778</v>
      </c>
      <c r="G1147" s="34">
        <v>2807</v>
      </c>
      <c r="H1147" s="44">
        <v>2754</v>
      </c>
      <c r="I1147" s="71">
        <f t="shared" si="290"/>
        <v>786.29399999999998</v>
      </c>
      <c r="J1147" s="72">
        <v>0</v>
      </c>
      <c r="K1147" s="38">
        <f t="shared" si="278"/>
        <v>78.629400000000004</v>
      </c>
      <c r="L1147" s="38">
        <f t="shared" si="279"/>
        <v>23.588819999999998</v>
      </c>
      <c r="M1147" s="38">
        <f t="shared" si="280"/>
        <v>47.177639999999997</v>
      </c>
      <c r="N1147" s="38">
        <f t="shared" si="281"/>
        <v>15.72588</v>
      </c>
      <c r="O1147" s="38">
        <f t="shared" si="282"/>
        <v>15.72588</v>
      </c>
      <c r="P1147" s="38">
        <f t="shared" si="283"/>
        <v>9.8286750000000005</v>
      </c>
      <c r="Q1147" s="38">
        <f t="shared" si="284"/>
        <v>39.314700000000002</v>
      </c>
      <c r="R1147" s="38">
        <f t="shared" si="285"/>
        <v>7.0766459999999993</v>
      </c>
      <c r="S1147" s="38">
        <f t="shared" si="286"/>
        <v>0.78629400000000005</v>
      </c>
      <c r="T1147" s="39">
        <f t="shared" si="287"/>
        <v>1024.147935</v>
      </c>
    </row>
    <row r="1148" spans="2:20" x14ac:dyDescent="0.2">
      <c r="B1148" s="109">
        <v>1036</v>
      </c>
      <c r="C1148" s="30" t="s">
        <v>1140</v>
      </c>
      <c r="D1148" s="70">
        <v>375536.58</v>
      </c>
      <c r="E1148" s="69">
        <v>392285.51</v>
      </c>
      <c r="F1148" s="33">
        <v>1779</v>
      </c>
      <c r="G1148" s="34">
        <v>2808</v>
      </c>
      <c r="H1148" s="44">
        <v>2754</v>
      </c>
      <c r="I1148" s="71">
        <f t="shared" si="290"/>
        <v>1032.3119999999999</v>
      </c>
      <c r="J1148" s="72">
        <v>0</v>
      </c>
      <c r="K1148" s="38">
        <f t="shared" si="278"/>
        <v>103.2312</v>
      </c>
      <c r="L1148" s="38">
        <f t="shared" si="279"/>
        <v>30.969359999999995</v>
      </c>
      <c r="M1148" s="38">
        <f t="shared" si="280"/>
        <v>61.938719999999989</v>
      </c>
      <c r="N1148" s="38">
        <f t="shared" si="281"/>
        <v>20.646239999999999</v>
      </c>
      <c r="O1148" s="38">
        <f t="shared" si="282"/>
        <v>20.646239999999999</v>
      </c>
      <c r="P1148" s="38">
        <f t="shared" si="283"/>
        <v>12.9039</v>
      </c>
      <c r="Q1148" s="38">
        <f t="shared" si="284"/>
        <v>51.615600000000001</v>
      </c>
      <c r="R1148" s="38">
        <f t="shared" si="285"/>
        <v>9.2908079999999984</v>
      </c>
      <c r="S1148" s="38">
        <f t="shared" si="286"/>
        <v>1.0323119999999999</v>
      </c>
      <c r="T1148" s="39">
        <f t="shared" si="287"/>
        <v>1344.58638</v>
      </c>
    </row>
    <row r="1149" spans="2:20" x14ac:dyDescent="0.2">
      <c r="B1149" s="109">
        <v>1037</v>
      </c>
      <c r="C1149" s="30" t="s">
        <v>1141</v>
      </c>
      <c r="D1149" s="70">
        <v>500715.44</v>
      </c>
      <c r="E1149" s="69">
        <v>523047.35</v>
      </c>
      <c r="F1149" s="33">
        <v>1780</v>
      </c>
      <c r="G1149" s="34">
        <v>2809</v>
      </c>
      <c r="H1149" s="44">
        <v>2754</v>
      </c>
      <c r="I1149" s="71">
        <f t="shared" si="290"/>
        <v>1216.377</v>
      </c>
      <c r="J1149" s="72">
        <v>0</v>
      </c>
      <c r="K1149" s="38">
        <f t="shared" si="278"/>
        <v>121.6377</v>
      </c>
      <c r="L1149" s="38">
        <f t="shared" si="279"/>
        <v>36.491309999999999</v>
      </c>
      <c r="M1149" s="38">
        <f t="shared" si="280"/>
        <v>72.982619999999997</v>
      </c>
      <c r="N1149" s="38">
        <f t="shared" si="281"/>
        <v>24.327539999999999</v>
      </c>
      <c r="O1149" s="38">
        <f t="shared" si="282"/>
        <v>24.327539999999999</v>
      </c>
      <c r="P1149" s="38">
        <f t="shared" si="283"/>
        <v>15.204712499999999</v>
      </c>
      <c r="Q1149" s="38">
        <f t="shared" si="284"/>
        <v>60.818849999999998</v>
      </c>
      <c r="R1149" s="38">
        <f t="shared" si="285"/>
        <v>10.947392999999998</v>
      </c>
      <c r="S1149" s="38">
        <f t="shared" si="286"/>
        <v>1.216377</v>
      </c>
      <c r="T1149" s="39">
        <f t="shared" si="287"/>
        <v>1584.3310424999997</v>
      </c>
    </row>
    <row r="1150" spans="2:20" x14ac:dyDescent="0.2">
      <c r="B1150" s="109">
        <v>1038</v>
      </c>
      <c r="C1150" s="30" t="s">
        <v>1142</v>
      </c>
      <c r="D1150" s="70">
        <v>751073.17</v>
      </c>
      <c r="E1150" s="69">
        <v>784571.03</v>
      </c>
      <c r="F1150" s="33">
        <v>1781</v>
      </c>
      <c r="G1150" s="34">
        <v>2810</v>
      </c>
      <c r="H1150" s="44">
        <v>2754</v>
      </c>
      <c r="I1150" s="71">
        <f t="shared" si="290"/>
        <v>1460.01</v>
      </c>
      <c r="J1150" s="72">
        <v>0</v>
      </c>
      <c r="K1150" s="38">
        <f t="shared" si="278"/>
        <v>146.001</v>
      </c>
      <c r="L1150" s="38">
        <f t="shared" si="279"/>
        <v>43.8003</v>
      </c>
      <c r="M1150" s="38">
        <f t="shared" si="280"/>
        <v>87.6006</v>
      </c>
      <c r="N1150" s="38">
        <f t="shared" si="281"/>
        <v>29.200199999999999</v>
      </c>
      <c r="O1150" s="38">
        <f t="shared" si="282"/>
        <v>29.200199999999999</v>
      </c>
      <c r="P1150" s="38">
        <f t="shared" si="283"/>
        <v>18.250125000000001</v>
      </c>
      <c r="Q1150" s="38">
        <f t="shared" si="284"/>
        <v>73.000500000000002</v>
      </c>
      <c r="R1150" s="38">
        <f t="shared" si="285"/>
        <v>13.140089999999999</v>
      </c>
      <c r="S1150" s="38">
        <f t="shared" si="286"/>
        <v>1.46001</v>
      </c>
      <c r="T1150" s="39">
        <f t="shared" si="287"/>
        <v>1901.6630250000003</v>
      </c>
    </row>
    <row r="1151" spans="2:20" x14ac:dyDescent="0.2">
      <c r="B1151" s="109">
        <v>1039</v>
      </c>
      <c r="C1151" s="30" t="s">
        <v>1143</v>
      </c>
      <c r="D1151" s="70">
        <v>1126609.75</v>
      </c>
      <c r="E1151" s="69">
        <v>1176856.54</v>
      </c>
      <c r="F1151" s="33">
        <v>1782</v>
      </c>
      <c r="G1151" s="34">
        <v>2811</v>
      </c>
      <c r="H1151" s="44">
        <v>2754</v>
      </c>
      <c r="I1151" s="71">
        <f t="shared" si="290"/>
        <v>1749.51</v>
      </c>
      <c r="J1151" s="72">
        <v>0</v>
      </c>
      <c r="K1151" s="38">
        <f t="shared" si="278"/>
        <v>174.95100000000002</v>
      </c>
      <c r="L1151" s="38">
        <f t="shared" si="279"/>
        <v>52.485299999999995</v>
      </c>
      <c r="M1151" s="38">
        <f t="shared" si="280"/>
        <v>104.97059999999999</v>
      </c>
      <c r="N1151" s="38">
        <f t="shared" si="281"/>
        <v>34.990200000000002</v>
      </c>
      <c r="O1151" s="38">
        <f t="shared" si="282"/>
        <v>34.990200000000002</v>
      </c>
      <c r="P1151" s="38">
        <f t="shared" si="283"/>
        <v>21.868875000000003</v>
      </c>
      <c r="Q1151" s="38">
        <f t="shared" si="284"/>
        <v>87.475500000000011</v>
      </c>
      <c r="R1151" s="38">
        <f t="shared" si="285"/>
        <v>15.745589999999998</v>
      </c>
      <c r="S1151" s="38">
        <f t="shared" si="286"/>
        <v>1.7495100000000001</v>
      </c>
      <c r="T1151" s="39">
        <f t="shared" si="287"/>
        <v>2278.7367750000008</v>
      </c>
    </row>
    <row r="1152" spans="2:20" x14ac:dyDescent="0.2">
      <c r="B1152" s="109">
        <v>1040</v>
      </c>
      <c r="C1152" s="30" t="s">
        <v>1144</v>
      </c>
      <c r="D1152" s="70">
        <v>1502146.34</v>
      </c>
      <c r="E1152" s="69">
        <v>1569142.07</v>
      </c>
      <c r="F1152" s="33">
        <v>1783</v>
      </c>
      <c r="G1152" s="34">
        <v>2812</v>
      </c>
      <c r="H1152" s="44">
        <v>2754</v>
      </c>
      <c r="I1152" s="71">
        <f t="shared" si="290"/>
        <v>2034.2429999999999</v>
      </c>
      <c r="J1152" s="72">
        <v>0</v>
      </c>
      <c r="K1152" s="38">
        <f t="shared" si="278"/>
        <v>203.42430000000002</v>
      </c>
      <c r="L1152" s="38">
        <f t="shared" si="279"/>
        <v>61.027289999999994</v>
      </c>
      <c r="M1152" s="38">
        <f t="shared" si="280"/>
        <v>122.05457999999999</v>
      </c>
      <c r="N1152" s="38">
        <f t="shared" si="281"/>
        <v>40.68486</v>
      </c>
      <c r="O1152" s="38">
        <f t="shared" si="282"/>
        <v>40.68486</v>
      </c>
      <c r="P1152" s="38">
        <f t="shared" si="283"/>
        <v>25.428037500000002</v>
      </c>
      <c r="Q1152" s="38">
        <f t="shared" si="284"/>
        <v>101.71215000000001</v>
      </c>
      <c r="R1152" s="38">
        <f t="shared" si="285"/>
        <v>18.308186999999997</v>
      </c>
      <c r="S1152" s="38">
        <f t="shared" si="286"/>
        <v>2.034243</v>
      </c>
      <c r="T1152" s="39">
        <f t="shared" si="287"/>
        <v>2649.6015074999996</v>
      </c>
    </row>
    <row r="1153" spans="2:20" x14ac:dyDescent="0.2">
      <c r="B1153" s="109">
        <v>1041</v>
      </c>
      <c r="C1153" s="30" t="s">
        <v>1145</v>
      </c>
      <c r="D1153" s="70">
        <v>1502146.34</v>
      </c>
      <c r="E1153" s="69">
        <v>1569142.07</v>
      </c>
      <c r="F1153" s="33">
        <v>1784</v>
      </c>
      <c r="G1153" s="34">
        <v>2813</v>
      </c>
      <c r="H1153" s="44">
        <v>2754</v>
      </c>
      <c r="I1153" s="71">
        <f t="shared" si="290"/>
        <v>2222.1990000000001</v>
      </c>
      <c r="J1153" s="72">
        <v>0</v>
      </c>
      <c r="K1153" s="38">
        <f t="shared" si="278"/>
        <v>222.21990000000002</v>
      </c>
      <c r="L1153" s="38">
        <f t="shared" si="279"/>
        <v>66.665970000000002</v>
      </c>
      <c r="M1153" s="38">
        <f t="shared" si="280"/>
        <v>133.33194</v>
      </c>
      <c r="N1153" s="38">
        <f t="shared" si="281"/>
        <v>44.443980000000003</v>
      </c>
      <c r="O1153" s="38">
        <f t="shared" si="282"/>
        <v>44.443980000000003</v>
      </c>
      <c r="P1153" s="38">
        <f t="shared" si="283"/>
        <v>27.777487500000003</v>
      </c>
      <c r="Q1153" s="38">
        <f t="shared" si="284"/>
        <v>111.10995000000001</v>
      </c>
      <c r="R1153" s="38">
        <f t="shared" si="285"/>
        <v>19.999790999999998</v>
      </c>
      <c r="S1153" s="38">
        <f t="shared" si="286"/>
        <v>2.2221990000000003</v>
      </c>
      <c r="T1153" s="39">
        <f t="shared" si="287"/>
        <v>2894.4141975000002</v>
      </c>
    </row>
    <row r="1154" spans="2:20" ht="28.5" x14ac:dyDescent="0.2">
      <c r="B1154" s="109">
        <v>1042</v>
      </c>
      <c r="C1154" s="30" t="s">
        <v>1146</v>
      </c>
      <c r="D1154" s="70" t="s">
        <v>67</v>
      </c>
      <c r="E1154" s="69" t="s">
        <v>67</v>
      </c>
      <c r="F1154" s="33">
        <v>1785</v>
      </c>
      <c r="G1154" s="34">
        <v>2814</v>
      </c>
      <c r="H1154" s="44">
        <v>2754</v>
      </c>
      <c r="I1154" s="71">
        <v>18.559999999999999</v>
      </c>
      <c r="J1154" s="72">
        <v>0</v>
      </c>
      <c r="K1154" s="38">
        <f t="shared" si="278"/>
        <v>1.8559999999999999</v>
      </c>
      <c r="L1154" s="38">
        <f t="shared" si="279"/>
        <v>0.55679999999999996</v>
      </c>
      <c r="M1154" s="38">
        <f t="shared" si="280"/>
        <v>1.1135999999999999</v>
      </c>
      <c r="N1154" s="38">
        <f t="shared" si="281"/>
        <v>0.37119999999999997</v>
      </c>
      <c r="O1154" s="38">
        <f t="shared" si="282"/>
        <v>0.37119999999999997</v>
      </c>
      <c r="P1154" s="38">
        <f t="shared" si="283"/>
        <v>0.23199999999999998</v>
      </c>
      <c r="Q1154" s="38">
        <f t="shared" si="284"/>
        <v>0.92799999999999994</v>
      </c>
      <c r="R1154" s="38">
        <f t="shared" si="285"/>
        <v>0.16703999999999997</v>
      </c>
      <c r="S1154" s="38">
        <f t="shared" si="286"/>
        <v>1.856E-2</v>
      </c>
      <c r="T1154" s="39">
        <f t="shared" si="287"/>
        <v>24.174400000000002</v>
      </c>
    </row>
    <row r="1155" spans="2:20" x14ac:dyDescent="0.2">
      <c r="B1155" s="187"/>
      <c r="C1155" s="187"/>
      <c r="D1155" s="187"/>
      <c r="E1155" s="187"/>
      <c r="F1155" s="187"/>
      <c r="G1155" s="187"/>
      <c r="H1155" s="187"/>
      <c r="I1155" s="187"/>
      <c r="J1155" s="187"/>
      <c r="K1155" s="187"/>
      <c r="L1155" s="187"/>
      <c r="M1155" s="187"/>
      <c r="N1155" s="187"/>
      <c r="O1155" s="187"/>
      <c r="P1155" s="187"/>
      <c r="Q1155" s="187"/>
      <c r="R1155" s="187"/>
      <c r="S1155" s="187"/>
      <c r="T1155" s="187"/>
    </row>
    <row r="1156" spans="2:20" ht="15.75" x14ac:dyDescent="0.25">
      <c r="B1156" s="102"/>
      <c r="C1156" s="103"/>
      <c r="D1156" s="99"/>
      <c r="E1156" s="100"/>
      <c r="F1156" s="104"/>
      <c r="G1156" s="105"/>
      <c r="H1156" s="106"/>
      <c r="I1156" s="107"/>
      <c r="J1156" s="108"/>
    </row>
    <row r="1157" spans="2:20" ht="15.75" x14ac:dyDescent="0.25">
      <c r="B1157" s="102"/>
      <c r="C1157" s="103"/>
      <c r="D1157" s="99"/>
      <c r="E1157" s="100"/>
      <c r="F1157" s="104"/>
      <c r="G1157" s="105"/>
      <c r="H1157" s="106"/>
      <c r="I1157" s="107"/>
      <c r="J1157" s="108"/>
    </row>
    <row r="1158" spans="2:20" ht="15.75" x14ac:dyDescent="0.25">
      <c r="B1158" s="102"/>
      <c r="C1158" s="103"/>
      <c r="D1158" s="99"/>
      <c r="E1158" s="100"/>
      <c r="F1158" s="104"/>
      <c r="G1158" s="105"/>
      <c r="H1158" s="106"/>
      <c r="I1158" s="107"/>
      <c r="J1158" s="108"/>
    </row>
    <row r="1159" spans="2:20" ht="15.75" x14ac:dyDescent="0.2">
      <c r="B1159" s="207" t="s">
        <v>671</v>
      </c>
      <c r="C1159" s="207"/>
      <c r="D1159" s="207"/>
      <c r="E1159" s="207"/>
      <c r="F1159" s="207"/>
      <c r="G1159" s="207"/>
      <c r="H1159" s="207"/>
      <c r="I1159" s="207"/>
      <c r="J1159" s="207"/>
      <c r="K1159" s="82"/>
      <c r="L1159" s="82"/>
      <c r="M1159" s="82"/>
      <c r="N1159" s="82"/>
      <c r="O1159" s="82"/>
      <c r="P1159" s="82"/>
      <c r="Q1159" s="82"/>
      <c r="R1159" s="82"/>
      <c r="S1159" s="82"/>
      <c r="T1159" s="82"/>
    </row>
    <row r="1160" spans="2:20" ht="15.75" x14ac:dyDescent="0.2">
      <c r="B1160" s="82"/>
      <c r="C1160" s="82"/>
      <c r="D1160" s="82"/>
      <c r="E1160" s="82"/>
      <c r="F1160" s="82"/>
      <c r="G1160" s="82"/>
      <c r="H1160" s="82"/>
      <c r="I1160" s="82"/>
      <c r="J1160" s="82"/>
      <c r="K1160" s="82"/>
      <c r="L1160" s="82"/>
      <c r="M1160" s="82"/>
      <c r="N1160" s="82"/>
      <c r="O1160" s="82"/>
      <c r="P1160" s="82"/>
      <c r="Q1160" s="82"/>
      <c r="R1160" s="82"/>
      <c r="S1160" s="82"/>
      <c r="T1160" s="82"/>
    </row>
    <row r="1161" spans="2:20" ht="15.75" x14ac:dyDescent="0.2">
      <c r="B1161" s="208" t="s">
        <v>1147</v>
      </c>
      <c r="C1161" s="208"/>
      <c r="D1161" s="208"/>
      <c r="E1161" s="208"/>
      <c r="F1161" s="208"/>
      <c r="G1161" s="208"/>
      <c r="H1161" s="208"/>
      <c r="I1161" s="208"/>
      <c r="J1161" s="208"/>
      <c r="K1161" s="208" t="s">
        <v>7</v>
      </c>
      <c r="L1161" s="208"/>
      <c r="M1161" s="208"/>
      <c r="N1161" s="208"/>
      <c r="O1161" s="208"/>
      <c r="P1161" s="208"/>
      <c r="Q1161" s="82"/>
      <c r="R1161" s="82"/>
      <c r="S1161" s="82"/>
      <c r="T1161" s="82"/>
    </row>
    <row r="1162" spans="2:20" ht="22.5" x14ac:dyDescent="0.2">
      <c r="B1162" s="192" t="s">
        <v>8</v>
      </c>
      <c r="C1162" s="198" t="s">
        <v>9</v>
      </c>
      <c r="D1162" s="200" t="s">
        <v>255</v>
      </c>
      <c r="E1162" s="201" t="s">
        <v>256</v>
      </c>
      <c r="F1162" s="202" t="s">
        <v>12</v>
      </c>
      <c r="G1162" s="198" t="s">
        <v>13</v>
      </c>
      <c r="H1162" s="199" t="s">
        <v>14</v>
      </c>
      <c r="I1162" s="69" t="s">
        <v>257</v>
      </c>
      <c r="J1162" s="69" t="s">
        <v>258</v>
      </c>
      <c r="K1162" s="25" t="s">
        <v>17</v>
      </c>
      <c r="L1162" s="25" t="s">
        <v>18</v>
      </c>
      <c r="M1162" s="25" t="s">
        <v>19</v>
      </c>
      <c r="N1162" s="25" t="s">
        <v>20</v>
      </c>
      <c r="O1162" s="25" t="s">
        <v>21</v>
      </c>
      <c r="P1162" s="25" t="s">
        <v>22</v>
      </c>
      <c r="Q1162" s="25" t="s">
        <v>23</v>
      </c>
      <c r="R1162" s="25" t="s">
        <v>24</v>
      </c>
      <c r="S1162" s="25" t="s">
        <v>25</v>
      </c>
      <c r="T1162" s="191" t="s">
        <v>26</v>
      </c>
    </row>
    <row r="1163" spans="2:20" ht="22.5" x14ac:dyDescent="0.2">
      <c r="B1163" s="192"/>
      <c r="C1163" s="198"/>
      <c r="D1163" s="200"/>
      <c r="E1163" s="201"/>
      <c r="F1163" s="202"/>
      <c r="G1163" s="198"/>
      <c r="H1163" s="199"/>
      <c r="I1163" s="69" t="s">
        <v>27</v>
      </c>
      <c r="J1163" s="69" t="s">
        <v>28</v>
      </c>
      <c r="K1163" s="28" t="s">
        <v>27</v>
      </c>
      <c r="L1163" s="28" t="s">
        <v>27</v>
      </c>
      <c r="M1163" s="28" t="s">
        <v>27</v>
      </c>
      <c r="N1163" s="28" t="s">
        <v>27</v>
      </c>
      <c r="O1163" s="28" t="s">
        <v>27</v>
      </c>
      <c r="P1163" s="28" t="s">
        <v>27</v>
      </c>
      <c r="Q1163" s="28" t="s">
        <v>27</v>
      </c>
      <c r="R1163" s="28" t="s">
        <v>27</v>
      </c>
      <c r="S1163" s="28" t="s">
        <v>27</v>
      </c>
      <c r="T1163" s="191"/>
    </row>
    <row r="1164" spans="2:20" ht="28.5" x14ac:dyDescent="0.2">
      <c r="B1164" s="109">
        <v>1043</v>
      </c>
      <c r="C1164" s="30" t="s">
        <v>1148</v>
      </c>
      <c r="D1164" s="70" t="s">
        <v>67</v>
      </c>
      <c r="E1164" s="69" t="s">
        <v>67</v>
      </c>
      <c r="F1164" s="33">
        <v>966</v>
      </c>
      <c r="G1164" s="34">
        <v>2815</v>
      </c>
      <c r="H1164" s="35" t="s">
        <v>30</v>
      </c>
      <c r="I1164" s="71">
        <f t="shared" ref="I1164:I1184" si="291">I815*0.25</f>
        <v>2.7850000000000001</v>
      </c>
      <c r="J1164" s="72">
        <v>19.78</v>
      </c>
      <c r="K1164" s="38">
        <f t="shared" ref="K1164:K1227" si="292">0.1*I1164</f>
        <v>0.27850000000000003</v>
      </c>
      <c r="L1164" s="38">
        <f t="shared" ref="L1164:L1227" si="293">0.03*I1164</f>
        <v>8.3549999999999999E-2</v>
      </c>
      <c r="M1164" s="38">
        <f t="shared" ref="M1164:M1227" si="294">0.06*I1164</f>
        <v>0.1671</v>
      </c>
      <c r="N1164" s="38">
        <f t="shared" ref="N1164:N1227" si="295">0.02*I1164</f>
        <v>5.5700000000000006E-2</v>
      </c>
      <c r="O1164" s="38">
        <f t="shared" ref="O1164:O1227" si="296">0.02*I1164</f>
        <v>5.5700000000000006E-2</v>
      </c>
      <c r="P1164" s="38">
        <f t="shared" ref="P1164:P1227" si="297">0.0125*I1164</f>
        <v>3.4812500000000003E-2</v>
      </c>
      <c r="Q1164" s="38">
        <f t="shared" ref="Q1164:Q1227" si="298">0.05*I1164</f>
        <v>0.13925000000000001</v>
      </c>
      <c r="R1164" s="38">
        <f t="shared" ref="R1164:R1227" si="299">0.009*I1164</f>
        <v>2.5065E-2</v>
      </c>
      <c r="S1164" s="38">
        <f t="shared" ref="S1164:S1227" si="300">0.001*I1164</f>
        <v>2.7850000000000001E-3</v>
      </c>
      <c r="T1164" s="39">
        <f t="shared" ref="T1164:T1227" si="301">SUM(I1164:S1164)</f>
        <v>23.407462500000008</v>
      </c>
    </row>
    <row r="1165" spans="2:20" ht="28.5" x14ac:dyDescent="0.2">
      <c r="B1165" s="109">
        <v>1044</v>
      </c>
      <c r="C1165" s="30" t="s">
        <v>1149</v>
      </c>
      <c r="D1165" s="70" t="s">
        <v>67</v>
      </c>
      <c r="E1165" s="69" t="s">
        <v>67</v>
      </c>
      <c r="F1165" s="33">
        <v>1144</v>
      </c>
      <c r="G1165" s="34">
        <v>2816</v>
      </c>
      <c r="H1165" s="44">
        <v>2815</v>
      </c>
      <c r="I1165" s="71">
        <f t="shared" si="291"/>
        <v>14.3825</v>
      </c>
      <c r="J1165" s="72">
        <v>0</v>
      </c>
      <c r="K1165" s="38">
        <f t="shared" si="292"/>
        <v>1.43825</v>
      </c>
      <c r="L1165" s="38">
        <f t="shared" si="293"/>
        <v>0.431475</v>
      </c>
      <c r="M1165" s="38">
        <f t="shared" si="294"/>
        <v>0.86294999999999999</v>
      </c>
      <c r="N1165" s="38">
        <f t="shared" si="295"/>
        <v>0.28765000000000002</v>
      </c>
      <c r="O1165" s="38">
        <f t="shared" si="296"/>
        <v>0.28765000000000002</v>
      </c>
      <c r="P1165" s="38">
        <f t="shared" si="297"/>
        <v>0.17978125</v>
      </c>
      <c r="Q1165" s="38">
        <f t="shared" si="298"/>
        <v>0.71912500000000001</v>
      </c>
      <c r="R1165" s="38">
        <f t="shared" si="299"/>
        <v>0.12944249999999999</v>
      </c>
      <c r="S1165" s="38">
        <f t="shared" si="300"/>
        <v>1.4382500000000001E-2</v>
      </c>
      <c r="T1165" s="39">
        <f t="shared" si="301"/>
        <v>18.733206250000002</v>
      </c>
    </row>
    <row r="1166" spans="2:20" x14ac:dyDescent="0.2">
      <c r="B1166" s="109">
        <v>1045</v>
      </c>
      <c r="C1166" s="30" t="s">
        <v>1150</v>
      </c>
      <c r="D1166" s="70">
        <v>625.89</v>
      </c>
      <c r="E1166" s="69">
        <v>653.79999999999995</v>
      </c>
      <c r="F1166" s="33">
        <v>1145</v>
      </c>
      <c r="G1166" s="34">
        <v>2817</v>
      </c>
      <c r="H1166" s="44">
        <v>2815</v>
      </c>
      <c r="I1166" s="71">
        <f t="shared" si="291"/>
        <v>15.39</v>
      </c>
      <c r="J1166" s="72">
        <v>0</v>
      </c>
      <c r="K1166" s="38">
        <f t="shared" si="292"/>
        <v>1.5390000000000001</v>
      </c>
      <c r="L1166" s="38">
        <f t="shared" si="293"/>
        <v>0.4617</v>
      </c>
      <c r="M1166" s="38">
        <f t="shared" si="294"/>
        <v>0.9234</v>
      </c>
      <c r="N1166" s="38">
        <f t="shared" si="295"/>
        <v>0.30780000000000002</v>
      </c>
      <c r="O1166" s="38">
        <f t="shared" si="296"/>
        <v>0.30780000000000002</v>
      </c>
      <c r="P1166" s="38">
        <f t="shared" si="297"/>
        <v>0.19237500000000002</v>
      </c>
      <c r="Q1166" s="38">
        <f t="shared" si="298"/>
        <v>0.76950000000000007</v>
      </c>
      <c r="R1166" s="38">
        <f t="shared" si="299"/>
        <v>0.13850999999999999</v>
      </c>
      <c r="S1166" s="38">
        <f t="shared" si="300"/>
        <v>1.5390000000000001E-2</v>
      </c>
      <c r="T1166" s="39">
        <f t="shared" si="301"/>
        <v>20.045475000000003</v>
      </c>
    </row>
    <row r="1167" spans="2:20" x14ac:dyDescent="0.2">
      <c r="B1167" s="109">
        <v>1046</v>
      </c>
      <c r="C1167" s="30" t="s">
        <v>1151</v>
      </c>
      <c r="D1167" s="70">
        <v>1251.79</v>
      </c>
      <c r="E1167" s="69">
        <v>1307.6199999999999</v>
      </c>
      <c r="F1167" s="33">
        <v>1146</v>
      </c>
      <c r="G1167" s="34">
        <v>2818</v>
      </c>
      <c r="H1167" s="44">
        <v>2815</v>
      </c>
      <c r="I1167" s="71">
        <f t="shared" si="291"/>
        <v>23.33</v>
      </c>
      <c r="J1167" s="72">
        <v>0</v>
      </c>
      <c r="K1167" s="38">
        <f t="shared" si="292"/>
        <v>2.3329999999999997</v>
      </c>
      <c r="L1167" s="38">
        <f t="shared" si="293"/>
        <v>0.69989999999999997</v>
      </c>
      <c r="M1167" s="38">
        <f t="shared" si="294"/>
        <v>1.3997999999999999</v>
      </c>
      <c r="N1167" s="38">
        <f t="shared" si="295"/>
        <v>0.46659999999999996</v>
      </c>
      <c r="O1167" s="38">
        <f t="shared" si="296"/>
        <v>0.46659999999999996</v>
      </c>
      <c r="P1167" s="38">
        <f t="shared" si="297"/>
        <v>0.29162499999999997</v>
      </c>
      <c r="Q1167" s="38">
        <f t="shared" si="298"/>
        <v>1.1664999999999999</v>
      </c>
      <c r="R1167" s="38">
        <f t="shared" si="299"/>
        <v>0.20996999999999996</v>
      </c>
      <c r="S1167" s="38">
        <f t="shared" si="300"/>
        <v>2.333E-2</v>
      </c>
      <c r="T1167" s="39">
        <f t="shared" si="301"/>
        <v>30.387324999999993</v>
      </c>
    </row>
    <row r="1168" spans="2:20" x14ac:dyDescent="0.2">
      <c r="B1168" s="109">
        <v>1047</v>
      </c>
      <c r="C1168" s="30" t="s">
        <v>1152</v>
      </c>
      <c r="D1168" s="70">
        <v>2503.58</v>
      </c>
      <c r="E1168" s="69">
        <v>2615.2399999999998</v>
      </c>
      <c r="F1168" s="33">
        <v>1147</v>
      </c>
      <c r="G1168" s="34">
        <v>2819</v>
      </c>
      <c r="H1168" s="44">
        <v>2815</v>
      </c>
      <c r="I1168" s="71">
        <f t="shared" si="291"/>
        <v>29.782499999999999</v>
      </c>
      <c r="J1168" s="72">
        <v>0</v>
      </c>
      <c r="K1168" s="38">
        <f t="shared" si="292"/>
        <v>2.9782500000000001</v>
      </c>
      <c r="L1168" s="38">
        <f t="shared" si="293"/>
        <v>0.89347499999999991</v>
      </c>
      <c r="M1168" s="38">
        <f t="shared" si="294"/>
        <v>1.7869499999999998</v>
      </c>
      <c r="N1168" s="38">
        <f t="shared" si="295"/>
        <v>0.59565000000000001</v>
      </c>
      <c r="O1168" s="38">
        <f t="shared" si="296"/>
        <v>0.59565000000000001</v>
      </c>
      <c r="P1168" s="38">
        <f t="shared" si="297"/>
        <v>0.37228125000000001</v>
      </c>
      <c r="Q1168" s="38">
        <f t="shared" si="298"/>
        <v>1.489125</v>
      </c>
      <c r="R1168" s="38">
        <f t="shared" si="299"/>
        <v>0.26804249999999996</v>
      </c>
      <c r="S1168" s="38">
        <f t="shared" si="300"/>
        <v>2.97825E-2</v>
      </c>
      <c r="T1168" s="39">
        <f t="shared" si="301"/>
        <v>38.791706250000004</v>
      </c>
    </row>
    <row r="1169" spans="2:20" x14ac:dyDescent="0.2">
      <c r="B1169" s="109">
        <v>1048</v>
      </c>
      <c r="C1169" s="30" t="s">
        <v>1153</v>
      </c>
      <c r="D1169" s="70">
        <v>5007.1499999999996</v>
      </c>
      <c r="E1169" s="69">
        <v>5230.47</v>
      </c>
      <c r="F1169" s="33">
        <v>1148</v>
      </c>
      <c r="G1169" s="34">
        <v>2820</v>
      </c>
      <c r="H1169" s="44">
        <v>2815</v>
      </c>
      <c r="I1169" s="71">
        <f t="shared" si="291"/>
        <v>43.19</v>
      </c>
      <c r="J1169" s="72">
        <v>0</v>
      </c>
      <c r="K1169" s="38">
        <f t="shared" si="292"/>
        <v>4.319</v>
      </c>
      <c r="L1169" s="38">
        <f t="shared" si="293"/>
        <v>1.2956999999999999</v>
      </c>
      <c r="M1169" s="38">
        <f t="shared" si="294"/>
        <v>2.5913999999999997</v>
      </c>
      <c r="N1169" s="38">
        <f t="shared" si="295"/>
        <v>0.86380000000000001</v>
      </c>
      <c r="O1169" s="38">
        <f t="shared" si="296"/>
        <v>0.86380000000000001</v>
      </c>
      <c r="P1169" s="38">
        <f t="shared" si="297"/>
        <v>0.53987499999999999</v>
      </c>
      <c r="Q1169" s="38">
        <f t="shared" si="298"/>
        <v>2.1595</v>
      </c>
      <c r="R1169" s="38">
        <f t="shared" si="299"/>
        <v>0.38870999999999994</v>
      </c>
      <c r="S1169" s="38">
        <f t="shared" si="300"/>
        <v>4.3189999999999999E-2</v>
      </c>
      <c r="T1169" s="39">
        <f t="shared" si="301"/>
        <v>56.254975000000002</v>
      </c>
    </row>
    <row r="1170" spans="2:20" x14ac:dyDescent="0.2">
      <c r="B1170" s="109">
        <v>1049</v>
      </c>
      <c r="C1170" s="30" t="s">
        <v>1154</v>
      </c>
      <c r="D1170" s="70">
        <v>10014.299999999999</v>
      </c>
      <c r="E1170" s="69">
        <v>10460.94</v>
      </c>
      <c r="F1170" s="33">
        <v>1149</v>
      </c>
      <c r="G1170" s="34">
        <v>2821</v>
      </c>
      <c r="H1170" s="44">
        <v>2815</v>
      </c>
      <c r="I1170" s="71">
        <f t="shared" si="291"/>
        <v>84.885000000000005</v>
      </c>
      <c r="J1170" s="72">
        <v>0</v>
      </c>
      <c r="K1170" s="38">
        <f t="shared" si="292"/>
        <v>8.4885000000000002</v>
      </c>
      <c r="L1170" s="38">
        <f t="shared" si="293"/>
        <v>2.5465499999999999</v>
      </c>
      <c r="M1170" s="38">
        <f t="shared" si="294"/>
        <v>5.0930999999999997</v>
      </c>
      <c r="N1170" s="38">
        <f t="shared" si="295"/>
        <v>1.6977000000000002</v>
      </c>
      <c r="O1170" s="38">
        <f t="shared" si="296"/>
        <v>1.6977000000000002</v>
      </c>
      <c r="P1170" s="38">
        <f t="shared" si="297"/>
        <v>1.0610625</v>
      </c>
      <c r="Q1170" s="38">
        <f t="shared" si="298"/>
        <v>4.2442500000000001</v>
      </c>
      <c r="R1170" s="38">
        <f t="shared" si="299"/>
        <v>0.76396500000000001</v>
      </c>
      <c r="S1170" s="38">
        <f t="shared" si="300"/>
        <v>8.4885000000000002E-2</v>
      </c>
      <c r="T1170" s="39">
        <f t="shared" si="301"/>
        <v>110.56271249999999</v>
      </c>
    </row>
    <row r="1171" spans="2:20" x14ac:dyDescent="0.2">
      <c r="B1171" s="109">
        <v>1050</v>
      </c>
      <c r="C1171" s="30" t="s">
        <v>1155</v>
      </c>
      <c r="D1171" s="70">
        <v>15021.47</v>
      </c>
      <c r="E1171" s="69">
        <v>15691.43</v>
      </c>
      <c r="F1171" s="33">
        <v>1150</v>
      </c>
      <c r="G1171" s="34">
        <v>2822</v>
      </c>
      <c r="H1171" s="44">
        <v>2815</v>
      </c>
      <c r="I1171" s="71">
        <f t="shared" si="291"/>
        <v>90.837500000000006</v>
      </c>
      <c r="J1171" s="72">
        <v>0</v>
      </c>
      <c r="K1171" s="38">
        <f t="shared" si="292"/>
        <v>9.0837500000000002</v>
      </c>
      <c r="L1171" s="38">
        <f t="shared" si="293"/>
        <v>2.7251250000000002</v>
      </c>
      <c r="M1171" s="38">
        <f t="shared" si="294"/>
        <v>5.4502500000000005</v>
      </c>
      <c r="N1171" s="38">
        <f t="shared" si="295"/>
        <v>1.8167500000000001</v>
      </c>
      <c r="O1171" s="38">
        <f t="shared" si="296"/>
        <v>1.8167500000000001</v>
      </c>
      <c r="P1171" s="38">
        <f t="shared" si="297"/>
        <v>1.13546875</v>
      </c>
      <c r="Q1171" s="38">
        <f t="shared" si="298"/>
        <v>4.5418750000000001</v>
      </c>
      <c r="R1171" s="38">
        <f t="shared" si="299"/>
        <v>0.81753750000000003</v>
      </c>
      <c r="S1171" s="38">
        <f t="shared" si="300"/>
        <v>9.0837500000000002E-2</v>
      </c>
      <c r="T1171" s="39">
        <f t="shared" si="301"/>
        <v>118.31584375000001</v>
      </c>
    </row>
    <row r="1172" spans="2:20" x14ac:dyDescent="0.2">
      <c r="B1172" s="109">
        <v>1051</v>
      </c>
      <c r="C1172" s="30" t="s">
        <v>1156</v>
      </c>
      <c r="D1172" s="70">
        <v>25035.77</v>
      </c>
      <c r="E1172" s="69">
        <v>26152.37</v>
      </c>
      <c r="F1172" s="33">
        <v>1151</v>
      </c>
      <c r="G1172" s="34">
        <v>2823</v>
      </c>
      <c r="H1172" s="44">
        <v>2815</v>
      </c>
      <c r="I1172" s="71">
        <f t="shared" si="291"/>
        <v>115.66</v>
      </c>
      <c r="J1172" s="72">
        <v>0</v>
      </c>
      <c r="K1172" s="38">
        <f t="shared" si="292"/>
        <v>11.566000000000001</v>
      </c>
      <c r="L1172" s="38">
        <f t="shared" si="293"/>
        <v>3.4697999999999998</v>
      </c>
      <c r="M1172" s="38">
        <f t="shared" si="294"/>
        <v>6.9395999999999995</v>
      </c>
      <c r="N1172" s="38">
        <f t="shared" si="295"/>
        <v>2.3132000000000001</v>
      </c>
      <c r="O1172" s="38">
        <f t="shared" si="296"/>
        <v>2.3132000000000001</v>
      </c>
      <c r="P1172" s="38">
        <f t="shared" si="297"/>
        <v>1.4457500000000001</v>
      </c>
      <c r="Q1172" s="38">
        <f t="shared" si="298"/>
        <v>5.7830000000000004</v>
      </c>
      <c r="R1172" s="38">
        <f t="shared" si="299"/>
        <v>1.04094</v>
      </c>
      <c r="S1172" s="38">
        <f t="shared" si="300"/>
        <v>0.11566</v>
      </c>
      <c r="T1172" s="39">
        <f t="shared" si="301"/>
        <v>150.64714999999998</v>
      </c>
    </row>
    <row r="1173" spans="2:20" x14ac:dyDescent="0.2">
      <c r="B1173" s="109">
        <v>1052</v>
      </c>
      <c r="C1173" s="30" t="s">
        <v>1157</v>
      </c>
      <c r="D1173" s="70">
        <v>37553.65</v>
      </c>
      <c r="E1173" s="69">
        <v>39228.54</v>
      </c>
      <c r="F1173" s="33">
        <v>1152</v>
      </c>
      <c r="G1173" s="34">
        <v>2824</v>
      </c>
      <c r="H1173" s="44">
        <v>2815</v>
      </c>
      <c r="I1173" s="71">
        <f t="shared" si="291"/>
        <v>146.44</v>
      </c>
      <c r="J1173" s="72">
        <v>0</v>
      </c>
      <c r="K1173" s="38">
        <f t="shared" si="292"/>
        <v>14.644</v>
      </c>
      <c r="L1173" s="38">
        <f t="shared" si="293"/>
        <v>4.3931999999999993</v>
      </c>
      <c r="M1173" s="38">
        <f t="shared" si="294"/>
        <v>8.7863999999999987</v>
      </c>
      <c r="N1173" s="38">
        <f t="shared" si="295"/>
        <v>2.9287999999999998</v>
      </c>
      <c r="O1173" s="38">
        <f t="shared" si="296"/>
        <v>2.9287999999999998</v>
      </c>
      <c r="P1173" s="38">
        <f t="shared" si="297"/>
        <v>1.8305</v>
      </c>
      <c r="Q1173" s="38">
        <f t="shared" si="298"/>
        <v>7.3220000000000001</v>
      </c>
      <c r="R1173" s="38">
        <f t="shared" si="299"/>
        <v>1.3179599999999998</v>
      </c>
      <c r="S1173" s="38">
        <f t="shared" si="300"/>
        <v>0.14644000000000001</v>
      </c>
      <c r="T1173" s="39">
        <f t="shared" si="301"/>
        <v>190.7381</v>
      </c>
    </row>
    <row r="1174" spans="2:20" x14ac:dyDescent="0.2">
      <c r="B1174" s="109">
        <v>1053</v>
      </c>
      <c r="C1174" s="30" t="s">
        <v>1158</v>
      </c>
      <c r="D1174" s="70">
        <v>50071.55</v>
      </c>
      <c r="E1174" s="69">
        <v>52304.74</v>
      </c>
      <c r="F1174" s="33">
        <v>1153</v>
      </c>
      <c r="G1174" s="34">
        <v>2825</v>
      </c>
      <c r="H1174" s="44">
        <v>2815</v>
      </c>
      <c r="I1174" s="71">
        <f t="shared" si="291"/>
        <v>194.0925</v>
      </c>
      <c r="J1174" s="72">
        <v>0</v>
      </c>
      <c r="K1174" s="38">
        <f t="shared" si="292"/>
        <v>19.40925</v>
      </c>
      <c r="L1174" s="38">
        <f t="shared" si="293"/>
        <v>5.822775</v>
      </c>
      <c r="M1174" s="38">
        <f t="shared" si="294"/>
        <v>11.64555</v>
      </c>
      <c r="N1174" s="38">
        <f t="shared" si="295"/>
        <v>3.88185</v>
      </c>
      <c r="O1174" s="38">
        <f t="shared" si="296"/>
        <v>3.88185</v>
      </c>
      <c r="P1174" s="38">
        <f t="shared" si="297"/>
        <v>2.42615625</v>
      </c>
      <c r="Q1174" s="38">
        <f t="shared" si="298"/>
        <v>9.7046250000000001</v>
      </c>
      <c r="R1174" s="38">
        <f t="shared" si="299"/>
        <v>1.7468324999999998</v>
      </c>
      <c r="S1174" s="38">
        <f t="shared" si="300"/>
        <v>0.1940925</v>
      </c>
      <c r="T1174" s="39">
        <f t="shared" si="301"/>
        <v>252.80548124999999</v>
      </c>
    </row>
    <row r="1175" spans="2:20" x14ac:dyDescent="0.2">
      <c r="B1175" s="109">
        <v>1054</v>
      </c>
      <c r="C1175" s="30" t="s">
        <v>1159</v>
      </c>
      <c r="D1175" s="70">
        <v>62589.43</v>
      </c>
      <c r="E1175" s="69">
        <v>65380.92</v>
      </c>
      <c r="F1175" s="33">
        <v>1154</v>
      </c>
      <c r="G1175" s="34">
        <v>2826</v>
      </c>
      <c r="H1175" s="44">
        <v>2815</v>
      </c>
      <c r="I1175" s="71">
        <f t="shared" si="291"/>
        <v>230.82249999999999</v>
      </c>
      <c r="J1175" s="72">
        <v>0</v>
      </c>
      <c r="K1175" s="38">
        <f t="shared" si="292"/>
        <v>23.082250000000002</v>
      </c>
      <c r="L1175" s="38">
        <f t="shared" si="293"/>
        <v>6.9246749999999997</v>
      </c>
      <c r="M1175" s="38">
        <f t="shared" si="294"/>
        <v>13.849349999999999</v>
      </c>
      <c r="N1175" s="38">
        <f t="shared" si="295"/>
        <v>4.6164499999999995</v>
      </c>
      <c r="O1175" s="38">
        <f t="shared" si="296"/>
        <v>4.6164499999999995</v>
      </c>
      <c r="P1175" s="38">
        <f t="shared" si="297"/>
        <v>2.8852812500000002</v>
      </c>
      <c r="Q1175" s="38">
        <f t="shared" si="298"/>
        <v>11.541125000000001</v>
      </c>
      <c r="R1175" s="38">
        <f t="shared" si="299"/>
        <v>2.0774024999999998</v>
      </c>
      <c r="S1175" s="38">
        <f t="shared" si="300"/>
        <v>0.23082249999999999</v>
      </c>
      <c r="T1175" s="39">
        <f t="shared" si="301"/>
        <v>300.64630624999995</v>
      </c>
    </row>
    <row r="1176" spans="2:20" x14ac:dyDescent="0.2">
      <c r="B1176" s="109">
        <v>1055</v>
      </c>
      <c r="C1176" s="30" t="s">
        <v>1160</v>
      </c>
      <c r="D1176" s="70">
        <v>100143.09</v>
      </c>
      <c r="E1176" s="69">
        <v>104609.47</v>
      </c>
      <c r="F1176" s="33">
        <v>1155</v>
      </c>
      <c r="G1176" s="34">
        <v>2827</v>
      </c>
      <c r="H1176" s="44">
        <v>2815</v>
      </c>
      <c r="I1176" s="71">
        <f t="shared" si="291"/>
        <v>323.64999999999998</v>
      </c>
      <c r="J1176" s="72">
        <v>0</v>
      </c>
      <c r="K1176" s="38">
        <f t="shared" si="292"/>
        <v>32.365000000000002</v>
      </c>
      <c r="L1176" s="38">
        <f t="shared" si="293"/>
        <v>9.7094999999999985</v>
      </c>
      <c r="M1176" s="38">
        <f t="shared" si="294"/>
        <v>19.418999999999997</v>
      </c>
      <c r="N1176" s="38">
        <f t="shared" si="295"/>
        <v>6.4729999999999999</v>
      </c>
      <c r="O1176" s="38">
        <f t="shared" si="296"/>
        <v>6.4729999999999999</v>
      </c>
      <c r="P1176" s="38">
        <f t="shared" si="297"/>
        <v>4.0456250000000002</v>
      </c>
      <c r="Q1176" s="38">
        <f t="shared" si="298"/>
        <v>16.182500000000001</v>
      </c>
      <c r="R1176" s="38">
        <f t="shared" si="299"/>
        <v>2.9128499999999997</v>
      </c>
      <c r="S1176" s="38">
        <f t="shared" si="300"/>
        <v>0.32364999999999999</v>
      </c>
      <c r="T1176" s="39">
        <f t="shared" si="301"/>
        <v>421.55412499999994</v>
      </c>
    </row>
    <row r="1177" spans="2:20" x14ac:dyDescent="0.2">
      <c r="B1177" s="109">
        <v>1056</v>
      </c>
      <c r="C1177" s="30" t="s">
        <v>1161</v>
      </c>
      <c r="D1177" s="70">
        <v>150214.64000000001</v>
      </c>
      <c r="E1177" s="69">
        <v>156914.21</v>
      </c>
      <c r="F1177" s="33">
        <v>1156</v>
      </c>
      <c r="G1177" s="34">
        <v>2828</v>
      </c>
      <c r="H1177" s="44">
        <v>2815</v>
      </c>
      <c r="I1177" s="71">
        <f t="shared" si="291"/>
        <v>486.47</v>
      </c>
      <c r="J1177" s="72">
        <v>0</v>
      </c>
      <c r="K1177" s="38">
        <f t="shared" si="292"/>
        <v>48.647000000000006</v>
      </c>
      <c r="L1177" s="38">
        <f t="shared" si="293"/>
        <v>14.594100000000001</v>
      </c>
      <c r="M1177" s="38">
        <f t="shared" si="294"/>
        <v>29.188200000000002</v>
      </c>
      <c r="N1177" s="38">
        <f t="shared" si="295"/>
        <v>9.7294</v>
      </c>
      <c r="O1177" s="38">
        <f t="shared" si="296"/>
        <v>9.7294</v>
      </c>
      <c r="P1177" s="38">
        <f t="shared" si="297"/>
        <v>6.0808750000000007</v>
      </c>
      <c r="Q1177" s="38">
        <f t="shared" si="298"/>
        <v>24.323500000000003</v>
      </c>
      <c r="R1177" s="38">
        <f t="shared" si="299"/>
        <v>4.3782300000000003</v>
      </c>
      <c r="S1177" s="38">
        <f t="shared" si="300"/>
        <v>0.48647000000000001</v>
      </c>
      <c r="T1177" s="39">
        <f t="shared" si="301"/>
        <v>633.62717500000031</v>
      </c>
    </row>
    <row r="1178" spans="2:20" x14ac:dyDescent="0.2">
      <c r="B1178" s="109">
        <v>1057</v>
      </c>
      <c r="C1178" s="30" t="s">
        <v>1162</v>
      </c>
      <c r="D1178" s="70">
        <v>250357.73</v>
      </c>
      <c r="E1178" s="69">
        <v>261523.68</v>
      </c>
      <c r="F1178" s="33">
        <v>1157</v>
      </c>
      <c r="G1178" s="34">
        <v>2829</v>
      </c>
      <c r="H1178" s="44">
        <v>2815</v>
      </c>
      <c r="I1178" s="71">
        <f t="shared" si="291"/>
        <v>655.245</v>
      </c>
      <c r="J1178" s="72">
        <v>0</v>
      </c>
      <c r="K1178" s="38">
        <f t="shared" si="292"/>
        <v>65.524500000000003</v>
      </c>
      <c r="L1178" s="38">
        <f t="shared" si="293"/>
        <v>19.657350000000001</v>
      </c>
      <c r="M1178" s="38">
        <f t="shared" si="294"/>
        <v>39.314700000000002</v>
      </c>
      <c r="N1178" s="38">
        <f t="shared" si="295"/>
        <v>13.104900000000001</v>
      </c>
      <c r="O1178" s="38">
        <f t="shared" si="296"/>
        <v>13.104900000000001</v>
      </c>
      <c r="P1178" s="38">
        <f t="shared" si="297"/>
        <v>8.1905625000000004</v>
      </c>
      <c r="Q1178" s="38">
        <f t="shared" si="298"/>
        <v>32.762250000000002</v>
      </c>
      <c r="R1178" s="38">
        <f t="shared" si="299"/>
        <v>5.8972049999999996</v>
      </c>
      <c r="S1178" s="38">
        <f t="shared" si="300"/>
        <v>0.65524499999999997</v>
      </c>
      <c r="T1178" s="39">
        <f t="shared" si="301"/>
        <v>853.45661250000012</v>
      </c>
    </row>
    <row r="1179" spans="2:20" x14ac:dyDescent="0.2">
      <c r="B1179" s="109">
        <v>1058</v>
      </c>
      <c r="C1179" s="30" t="s">
        <v>1163</v>
      </c>
      <c r="D1179" s="70">
        <v>375536.58</v>
      </c>
      <c r="E1179" s="69">
        <v>392285.51</v>
      </c>
      <c r="F1179" s="33">
        <v>1158</v>
      </c>
      <c r="G1179" s="34">
        <v>2830</v>
      </c>
      <c r="H1179" s="44">
        <v>2815</v>
      </c>
      <c r="I1179" s="71">
        <f t="shared" si="291"/>
        <v>860.26</v>
      </c>
      <c r="J1179" s="72">
        <v>0</v>
      </c>
      <c r="K1179" s="38">
        <f t="shared" si="292"/>
        <v>86.02600000000001</v>
      </c>
      <c r="L1179" s="38">
        <f t="shared" si="293"/>
        <v>25.8078</v>
      </c>
      <c r="M1179" s="38">
        <f t="shared" si="294"/>
        <v>51.615600000000001</v>
      </c>
      <c r="N1179" s="38">
        <f t="shared" si="295"/>
        <v>17.205200000000001</v>
      </c>
      <c r="O1179" s="38">
        <f t="shared" si="296"/>
        <v>17.205200000000001</v>
      </c>
      <c r="P1179" s="38">
        <f t="shared" si="297"/>
        <v>10.753250000000001</v>
      </c>
      <c r="Q1179" s="38">
        <f t="shared" si="298"/>
        <v>43.013000000000005</v>
      </c>
      <c r="R1179" s="38">
        <f t="shared" si="299"/>
        <v>7.7423399999999996</v>
      </c>
      <c r="S1179" s="38">
        <f t="shared" si="300"/>
        <v>0.86026000000000002</v>
      </c>
      <c r="T1179" s="39">
        <f t="shared" si="301"/>
        <v>1120.48865</v>
      </c>
    </row>
    <row r="1180" spans="2:20" x14ac:dyDescent="0.2">
      <c r="B1180" s="109">
        <v>1059</v>
      </c>
      <c r="C1180" s="30" t="s">
        <v>1164</v>
      </c>
      <c r="D1180" s="70">
        <v>500715.44</v>
      </c>
      <c r="E1180" s="69">
        <v>523047.35</v>
      </c>
      <c r="F1180" s="33">
        <v>1159</v>
      </c>
      <c r="G1180" s="34">
        <v>2831</v>
      </c>
      <c r="H1180" s="44">
        <v>2815</v>
      </c>
      <c r="I1180" s="71">
        <f t="shared" si="291"/>
        <v>1013.6475</v>
      </c>
      <c r="J1180" s="72">
        <v>0</v>
      </c>
      <c r="K1180" s="38">
        <f t="shared" si="292"/>
        <v>101.36475000000002</v>
      </c>
      <c r="L1180" s="38">
        <f t="shared" si="293"/>
        <v>30.409424999999999</v>
      </c>
      <c r="M1180" s="38">
        <f t="shared" si="294"/>
        <v>60.818849999999998</v>
      </c>
      <c r="N1180" s="38">
        <f t="shared" si="295"/>
        <v>20.272950000000002</v>
      </c>
      <c r="O1180" s="38">
        <f t="shared" si="296"/>
        <v>20.272950000000002</v>
      </c>
      <c r="P1180" s="38">
        <f t="shared" si="297"/>
        <v>12.670593750000002</v>
      </c>
      <c r="Q1180" s="38">
        <f t="shared" si="298"/>
        <v>50.682375000000008</v>
      </c>
      <c r="R1180" s="38">
        <f t="shared" si="299"/>
        <v>9.1228274999999996</v>
      </c>
      <c r="S1180" s="38">
        <f t="shared" si="300"/>
        <v>1.0136475</v>
      </c>
      <c r="T1180" s="39">
        <f t="shared" si="301"/>
        <v>1320.2758687500004</v>
      </c>
    </row>
    <row r="1181" spans="2:20" x14ac:dyDescent="0.2">
      <c r="B1181" s="109">
        <v>1060</v>
      </c>
      <c r="C1181" s="30" t="s">
        <v>1165</v>
      </c>
      <c r="D1181" s="70">
        <v>751073.17</v>
      </c>
      <c r="E1181" s="69">
        <v>784571.03</v>
      </c>
      <c r="F1181" s="33">
        <v>1618</v>
      </c>
      <c r="G1181" s="34">
        <v>2832</v>
      </c>
      <c r="H1181" s="44">
        <v>2815</v>
      </c>
      <c r="I1181" s="71">
        <f t="shared" si="291"/>
        <v>1216.675</v>
      </c>
      <c r="J1181" s="72">
        <v>0</v>
      </c>
      <c r="K1181" s="38">
        <f t="shared" si="292"/>
        <v>121.6675</v>
      </c>
      <c r="L1181" s="38">
        <f t="shared" si="293"/>
        <v>36.500249999999994</v>
      </c>
      <c r="M1181" s="38">
        <f t="shared" si="294"/>
        <v>73.000499999999988</v>
      </c>
      <c r="N1181" s="38">
        <f t="shared" si="295"/>
        <v>24.333500000000001</v>
      </c>
      <c r="O1181" s="38">
        <f t="shared" si="296"/>
        <v>24.333500000000001</v>
      </c>
      <c r="P1181" s="38">
        <f t="shared" si="297"/>
        <v>15.2084375</v>
      </c>
      <c r="Q1181" s="38">
        <f t="shared" si="298"/>
        <v>60.833750000000002</v>
      </c>
      <c r="R1181" s="38">
        <f t="shared" si="299"/>
        <v>10.950074999999998</v>
      </c>
      <c r="S1181" s="38">
        <f t="shared" si="300"/>
        <v>1.216675</v>
      </c>
      <c r="T1181" s="39">
        <f t="shared" si="301"/>
        <v>1584.7191874999996</v>
      </c>
    </row>
    <row r="1182" spans="2:20" x14ac:dyDescent="0.2">
      <c r="B1182" s="109">
        <v>1061</v>
      </c>
      <c r="C1182" s="30" t="s">
        <v>1166</v>
      </c>
      <c r="D1182" s="70">
        <v>1126609.75</v>
      </c>
      <c r="E1182" s="69">
        <v>1176856.54</v>
      </c>
      <c r="F1182" s="33">
        <v>1619</v>
      </c>
      <c r="G1182" s="34">
        <v>2833</v>
      </c>
      <c r="H1182" s="44">
        <v>2815</v>
      </c>
      <c r="I1182" s="71">
        <f t="shared" si="291"/>
        <v>1457.925</v>
      </c>
      <c r="J1182" s="72">
        <v>0</v>
      </c>
      <c r="K1182" s="38">
        <f t="shared" si="292"/>
        <v>145.79249999999999</v>
      </c>
      <c r="L1182" s="38">
        <f t="shared" si="293"/>
        <v>43.737749999999998</v>
      </c>
      <c r="M1182" s="38">
        <f t="shared" si="294"/>
        <v>87.475499999999997</v>
      </c>
      <c r="N1182" s="38">
        <f t="shared" si="295"/>
        <v>29.1585</v>
      </c>
      <c r="O1182" s="38">
        <f t="shared" si="296"/>
        <v>29.1585</v>
      </c>
      <c r="P1182" s="38">
        <f t="shared" si="297"/>
        <v>18.224062499999999</v>
      </c>
      <c r="Q1182" s="38">
        <f t="shared" si="298"/>
        <v>72.896249999999995</v>
      </c>
      <c r="R1182" s="38">
        <f t="shared" si="299"/>
        <v>13.121324999999999</v>
      </c>
      <c r="S1182" s="38">
        <f t="shared" si="300"/>
        <v>1.4579249999999999</v>
      </c>
      <c r="T1182" s="39">
        <f t="shared" si="301"/>
        <v>1898.9473125</v>
      </c>
    </row>
    <row r="1183" spans="2:20" x14ac:dyDescent="0.2">
      <c r="B1183" s="109">
        <v>1062</v>
      </c>
      <c r="C1183" s="30" t="s">
        <v>1167</v>
      </c>
      <c r="D1183" s="70">
        <v>1502146.34</v>
      </c>
      <c r="E1183" s="69">
        <v>1569142.07</v>
      </c>
      <c r="F1183" s="33">
        <v>1620</v>
      </c>
      <c r="G1183" s="34">
        <v>2834</v>
      </c>
      <c r="H1183" s="44">
        <v>2815</v>
      </c>
      <c r="I1183" s="71">
        <f t="shared" si="291"/>
        <v>1695.2025000000001</v>
      </c>
      <c r="J1183" s="72">
        <v>0</v>
      </c>
      <c r="K1183" s="38">
        <f t="shared" si="292"/>
        <v>169.52025000000003</v>
      </c>
      <c r="L1183" s="38">
        <f t="shared" si="293"/>
        <v>50.856075000000004</v>
      </c>
      <c r="M1183" s="38">
        <f t="shared" si="294"/>
        <v>101.71215000000001</v>
      </c>
      <c r="N1183" s="38">
        <f t="shared" si="295"/>
        <v>33.904050000000005</v>
      </c>
      <c r="O1183" s="38">
        <f t="shared" si="296"/>
        <v>33.904050000000005</v>
      </c>
      <c r="P1183" s="38">
        <f t="shared" si="297"/>
        <v>21.190031250000004</v>
      </c>
      <c r="Q1183" s="38">
        <f t="shared" si="298"/>
        <v>84.760125000000016</v>
      </c>
      <c r="R1183" s="38">
        <f t="shared" si="299"/>
        <v>15.2568225</v>
      </c>
      <c r="S1183" s="38">
        <f t="shared" si="300"/>
        <v>1.6952025000000002</v>
      </c>
      <c r="T1183" s="39">
        <f t="shared" si="301"/>
        <v>2208.0012562500001</v>
      </c>
    </row>
    <row r="1184" spans="2:20" x14ac:dyDescent="0.2">
      <c r="B1184" s="109">
        <v>1063</v>
      </c>
      <c r="C1184" s="30" t="s">
        <v>1168</v>
      </c>
      <c r="D1184" s="70">
        <v>1502146.34</v>
      </c>
      <c r="E1184" s="69">
        <v>1569142.07</v>
      </c>
      <c r="F1184" s="33">
        <v>1621</v>
      </c>
      <c r="G1184" s="34">
        <v>2835</v>
      </c>
      <c r="H1184" s="44">
        <v>2815</v>
      </c>
      <c r="I1184" s="71">
        <f t="shared" si="291"/>
        <v>1851.8325</v>
      </c>
      <c r="J1184" s="72">
        <v>0</v>
      </c>
      <c r="K1184" s="38">
        <f t="shared" si="292"/>
        <v>185.18325000000002</v>
      </c>
      <c r="L1184" s="38">
        <f t="shared" si="293"/>
        <v>55.554974999999999</v>
      </c>
      <c r="M1184" s="38">
        <f t="shared" si="294"/>
        <v>111.10995</v>
      </c>
      <c r="N1184" s="38">
        <f t="shared" si="295"/>
        <v>37.036650000000002</v>
      </c>
      <c r="O1184" s="38">
        <f t="shared" si="296"/>
        <v>37.036650000000002</v>
      </c>
      <c r="P1184" s="38">
        <f t="shared" si="297"/>
        <v>23.147906250000002</v>
      </c>
      <c r="Q1184" s="38">
        <f t="shared" si="298"/>
        <v>92.591625000000008</v>
      </c>
      <c r="R1184" s="38">
        <f t="shared" si="299"/>
        <v>16.666492499999997</v>
      </c>
      <c r="S1184" s="38">
        <f t="shared" si="300"/>
        <v>1.8518325</v>
      </c>
      <c r="T1184" s="39">
        <f t="shared" si="301"/>
        <v>2412.0118312499999</v>
      </c>
    </row>
    <row r="1185" spans="2:20" ht="28.5" x14ac:dyDescent="0.2">
      <c r="B1185" s="109">
        <v>1064</v>
      </c>
      <c r="C1185" s="30" t="s">
        <v>1169</v>
      </c>
      <c r="D1185" s="70" t="s">
        <v>67</v>
      </c>
      <c r="E1185" s="69" t="s">
        <v>67</v>
      </c>
      <c r="F1185" s="33">
        <v>1161</v>
      </c>
      <c r="G1185" s="34">
        <v>2836</v>
      </c>
      <c r="H1185" s="44">
        <v>2815</v>
      </c>
      <c r="I1185" s="71">
        <f t="shared" ref="I1185:I1208" si="302">I856*0.25</f>
        <v>1851.8325</v>
      </c>
      <c r="J1185" s="72">
        <v>0</v>
      </c>
      <c r="K1185" s="38">
        <f t="shared" si="292"/>
        <v>185.18325000000002</v>
      </c>
      <c r="L1185" s="38">
        <f t="shared" si="293"/>
        <v>55.554974999999999</v>
      </c>
      <c r="M1185" s="38">
        <f t="shared" si="294"/>
        <v>111.10995</v>
      </c>
      <c r="N1185" s="38">
        <f t="shared" si="295"/>
        <v>37.036650000000002</v>
      </c>
      <c r="O1185" s="38">
        <f t="shared" si="296"/>
        <v>37.036650000000002</v>
      </c>
      <c r="P1185" s="38">
        <f t="shared" si="297"/>
        <v>23.147906250000002</v>
      </c>
      <c r="Q1185" s="38">
        <f t="shared" si="298"/>
        <v>92.591625000000008</v>
      </c>
      <c r="R1185" s="38">
        <f t="shared" si="299"/>
        <v>16.666492499999997</v>
      </c>
      <c r="S1185" s="38">
        <f t="shared" si="300"/>
        <v>1.8518325</v>
      </c>
      <c r="T1185" s="39">
        <f t="shared" si="301"/>
        <v>2412.0118312499999</v>
      </c>
    </row>
    <row r="1186" spans="2:20" ht="28.5" x14ac:dyDescent="0.2">
      <c r="B1186" s="109">
        <v>1065</v>
      </c>
      <c r="C1186" s="30" t="s">
        <v>1170</v>
      </c>
      <c r="D1186" s="70" t="s">
        <v>67</v>
      </c>
      <c r="E1186" s="69" t="s">
        <v>67</v>
      </c>
      <c r="F1186" s="33">
        <v>1162</v>
      </c>
      <c r="G1186" s="34">
        <v>2837</v>
      </c>
      <c r="H1186" s="44">
        <v>2815</v>
      </c>
      <c r="I1186" s="71">
        <f t="shared" si="302"/>
        <v>6.6524999999999999</v>
      </c>
      <c r="J1186" s="72">
        <v>0</v>
      </c>
      <c r="K1186" s="38">
        <f t="shared" si="292"/>
        <v>0.66525000000000001</v>
      </c>
      <c r="L1186" s="38">
        <f t="shared" si="293"/>
        <v>0.19957499999999997</v>
      </c>
      <c r="M1186" s="38">
        <f t="shared" si="294"/>
        <v>0.39914999999999995</v>
      </c>
      <c r="N1186" s="38">
        <f t="shared" si="295"/>
        <v>0.13305</v>
      </c>
      <c r="O1186" s="38">
        <f t="shared" si="296"/>
        <v>0.13305</v>
      </c>
      <c r="P1186" s="38">
        <f t="shared" si="297"/>
        <v>8.3156250000000001E-2</v>
      </c>
      <c r="Q1186" s="38">
        <f t="shared" si="298"/>
        <v>0.332625</v>
      </c>
      <c r="R1186" s="38">
        <f t="shared" si="299"/>
        <v>5.9872499999999995E-2</v>
      </c>
      <c r="S1186" s="38">
        <f t="shared" si="300"/>
        <v>6.6525000000000004E-3</v>
      </c>
      <c r="T1186" s="39">
        <f t="shared" si="301"/>
        <v>8.6648812500000023</v>
      </c>
    </row>
    <row r="1187" spans="2:20" ht="28.5" x14ac:dyDescent="0.2">
      <c r="B1187" s="109">
        <v>1066</v>
      </c>
      <c r="C1187" s="30" t="s">
        <v>1171</v>
      </c>
      <c r="D1187" s="70" t="s">
        <v>67</v>
      </c>
      <c r="E1187" s="69" t="s">
        <v>67</v>
      </c>
      <c r="F1187" s="33">
        <v>1163</v>
      </c>
      <c r="G1187" s="34">
        <v>2838</v>
      </c>
      <c r="H1187" s="44">
        <v>2815</v>
      </c>
      <c r="I1187" s="71">
        <f t="shared" si="302"/>
        <v>1.21</v>
      </c>
      <c r="J1187" s="72">
        <v>0</v>
      </c>
      <c r="K1187" s="38">
        <f t="shared" si="292"/>
        <v>0.121</v>
      </c>
      <c r="L1187" s="38">
        <f t="shared" si="293"/>
        <v>3.6299999999999999E-2</v>
      </c>
      <c r="M1187" s="38">
        <f t="shared" si="294"/>
        <v>7.2599999999999998E-2</v>
      </c>
      <c r="N1187" s="38">
        <f t="shared" si="295"/>
        <v>2.4199999999999999E-2</v>
      </c>
      <c r="O1187" s="38">
        <f t="shared" si="296"/>
        <v>2.4199999999999999E-2</v>
      </c>
      <c r="P1187" s="38">
        <f t="shared" si="297"/>
        <v>1.5125E-2</v>
      </c>
      <c r="Q1187" s="38">
        <f t="shared" si="298"/>
        <v>6.0499999999999998E-2</v>
      </c>
      <c r="R1187" s="38">
        <f t="shared" si="299"/>
        <v>1.0889999999999999E-2</v>
      </c>
      <c r="S1187" s="38">
        <f t="shared" si="300"/>
        <v>1.2099999999999999E-3</v>
      </c>
      <c r="T1187" s="39">
        <f t="shared" si="301"/>
        <v>1.576025</v>
      </c>
    </row>
    <row r="1188" spans="2:20" ht="25.5" x14ac:dyDescent="0.2">
      <c r="B1188" s="109">
        <v>1067</v>
      </c>
      <c r="C1188" s="30" t="s">
        <v>1172</v>
      </c>
      <c r="D1188" s="70">
        <v>625.89</v>
      </c>
      <c r="E1188" s="69">
        <v>653.79999999999995</v>
      </c>
      <c r="F1188" s="33">
        <v>1164</v>
      </c>
      <c r="G1188" s="34">
        <v>2839</v>
      </c>
      <c r="H1188" s="44">
        <v>2815</v>
      </c>
      <c r="I1188" s="71">
        <f t="shared" si="302"/>
        <v>15.39</v>
      </c>
      <c r="J1188" s="72">
        <v>0</v>
      </c>
      <c r="K1188" s="38">
        <f t="shared" si="292"/>
        <v>1.5390000000000001</v>
      </c>
      <c r="L1188" s="38">
        <f t="shared" si="293"/>
        <v>0.4617</v>
      </c>
      <c r="M1188" s="38">
        <f t="shared" si="294"/>
        <v>0.9234</v>
      </c>
      <c r="N1188" s="38">
        <f t="shared" si="295"/>
        <v>0.30780000000000002</v>
      </c>
      <c r="O1188" s="38">
        <f t="shared" si="296"/>
        <v>0.30780000000000002</v>
      </c>
      <c r="P1188" s="38">
        <f t="shared" si="297"/>
        <v>0.19237500000000002</v>
      </c>
      <c r="Q1188" s="38">
        <f t="shared" si="298"/>
        <v>0.76950000000000007</v>
      </c>
      <c r="R1188" s="38">
        <f t="shared" si="299"/>
        <v>0.13850999999999999</v>
      </c>
      <c r="S1188" s="38">
        <f t="shared" si="300"/>
        <v>1.5390000000000001E-2</v>
      </c>
      <c r="T1188" s="39">
        <f t="shared" si="301"/>
        <v>20.045475000000003</v>
      </c>
    </row>
    <row r="1189" spans="2:20" ht="25.5" x14ac:dyDescent="0.2">
      <c r="B1189" s="109">
        <v>1068</v>
      </c>
      <c r="C1189" s="30" t="s">
        <v>1173</v>
      </c>
      <c r="D1189" s="70">
        <v>1251.79</v>
      </c>
      <c r="E1189" s="69">
        <v>1307.6199999999999</v>
      </c>
      <c r="F1189" s="33">
        <v>1165</v>
      </c>
      <c r="G1189" s="34">
        <v>2840</v>
      </c>
      <c r="H1189" s="44">
        <v>2815</v>
      </c>
      <c r="I1189" s="71">
        <f t="shared" si="302"/>
        <v>23.33</v>
      </c>
      <c r="J1189" s="72">
        <v>0</v>
      </c>
      <c r="K1189" s="38">
        <f t="shared" si="292"/>
        <v>2.3329999999999997</v>
      </c>
      <c r="L1189" s="38">
        <f t="shared" si="293"/>
        <v>0.69989999999999997</v>
      </c>
      <c r="M1189" s="38">
        <f t="shared" si="294"/>
        <v>1.3997999999999999</v>
      </c>
      <c r="N1189" s="38">
        <f t="shared" si="295"/>
        <v>0.46659999999999996</v>
      </c>
      <c r="O1189" s="38">
        <f t="shared" si="296"/>
        <v>0.46659999999999996</v>
      </c>
      <c r="P1189" s="38">
        <f t="shared" si="297"/>
        <v>0.29162499999999997</v>
      </c>
      <c r="Q1189" s="38">
        <f t="shared" si="298"/>
        <v>1.1664999999999999</v>
      </c>
      <c r="R1189" s="38">
        <f t="shared" si="299"/>
        <v>0.20996999999999996</v>
      </c>
      <c r="S1189" s="38">
        <f t="shared" si="300"/>
        <v>2.333E-2</v>
      </c>
      <c r="T1189" s="39">
        <f t="shared" si="301"/>
        <v>30.387324999999993</v>
      </c>
    </row>
    <row r="1190" spans="2:20" ht="25.5" x14ac:dyDescent="0.2">
      <c r="B1190" s="109">
        <v>1069</v>
      </c>
      <c r="C1190" s="30" t="s">
        <v>1174</v>
      </c>
      <c r="D1190" s="70">
        <v>2503.58</v>
      </c>
      <c r="E1190" s="69">
        <v>2615.2399999999998</v>
      </c>
      <c r="F1190" s="33">
        <v>1166</v>
      </c>
      <c r="G1190" s="34">
        <v>2841</v>
      </c>
      <c r="H1190" s="44">
        <v>2815</v>
      </c>
      <c r="I1190" s="71">
        <f t="shared" si="302"/>
        <v>29.782499999999999</v>
      </c>
      <c r="J1190" s="72">
        <v>0</v>
      </c>
      <c r="K1190" s="38">
        <f t="shared" si="292"/>
        <v>2.9782500000000001</v>
      </c>
      <c r="L1190" s="38">
        <f t="shared" si="293"/>
        <v>0.89347499999999991</v>
      </c>
      <c r="M1190" s="38">
        <f t="shared" si="294"/>
        <v>1.7869499999999998</v>
      </c>
      <c r="N1190" s="38">
        <f t="shared" si="295"/>
        <v>0.59565000000000001</v>
      </c>
      <c r="O1190" s="38">
        <f t="shared" si="296"/>
        <v>0.59565000000000001</v>
      </c>
      <c r="P1190" s="38">
        <f t="shared" si="297"/>
        <v>0.37228125000000001</v>
      </c>
      <c r="Q1190" s="38">
        <f t="shared" si="298"/>
        <v>1.489125</v>
      </c>
      <c r="R1190" s="38">
        <f t="shared" si="299"/>
        <v>0.26804249999999996</v>
      </c>
      <c r="S1190" s="38">
        <f t="shared" si="300"/>
        <v>2.97825E-2</v>
      </c>
      <c r="T1190" s="39">
        <f t="shared" si="301"/>
        <v>38.791706250000004</v>
      </c>
    </row>
    <row r="1191" spans="2:20" ht="25.5" x14ac:dyDescent="0.2">
      <c r="B1191" s="109">
        <v>1070</v>
      </c>
      <c r="C1191" s="30" t="s">
        <v>1175</v>
      </c>
      <c r="D1191" s="70">
        <v>5007.1499999999996</v>
      </c>
      <c r="E1191" s="69">
        <v>5230.47</v>
      </c>
      <c r="F1191" s="33">
        <v>1167</v>
      </c>
      <c r="G1191" s="34">
        <v>2842</v>
      </c>
      <c r="H1191" s="44">
        <v>2815</v>
      </c>
      <c r="I1191" s="71">
        <f t="shared" si="302"/>
        <v>43.19</v>
      </c>
      <c r="J1191" s="72">
        <v>0</v>
      </c>
      <c r="K1191" s="38">
        <f t="shared" si="292"/>
        <v>4.319</v>
      </c>
      <c r="L1191" s="38">
        <f t="shared" si="293"/>
        <v>1.2956999999999999</v>
      </c>
      <c r="M1191" s="38">
        <f t="shared" si="294"/>
        <v>2.5913999999999997</v>
      </c>
      <c r="N1191" s="38">
        <f t="shared" si="295"/>
        <v>0.86380000000000001</v>
      </c>
      <c r="O1191" s="38">
        <f t="shared" si="296"/>
        <v>0.86380000000000001</v>
      </c>
      <c r="P1191" s="38">
        <f t="shared" si="297"/>
        <v>0.53987499999999999</v>
      </c>
      <c r="Q1191" s="38">
        <f t="shared" si="298"/>
        <v>2.1595</v>
      </c>
      <c r="R1191" s="38">
        <f t="shared" si="299"/>
        <v>0.38870999999999994</v>
      </c>
      <c r="S1191" s="38">
        <f t="shared" si="300"/>
        <v>4.3189999999999999E-2</v>
      </c>
      <c r="T1191" s="39">
        <f t="shared" si="301"/>
        <v>56.254975000000002</v>
      </c>
    </row>
    <row r="1192" spans="2:20" ht="25.5" x14ac:dyDescent="0.2">
      <c r="B1192" s="109">
        <v>1071</v>
      </c>
      <c r="C1192" s="30" t="s">
        <v>1176</v>
      </c>
      <c r="D1192" s="70">
        <v>10014.299999999999</v>
      </c>
      <c r="E1192" s="69">
        <v>10460.94</v>
      </c>
      <c r="F1192" s="33">
        <v>1168</v>
      </c>
      <c r="G1192" s="34">
        <v>2843</v>
      </c>
      <c r="H1192" s="44">
        <v>2815</v>
      </c>
      <c r="I1192" s="71">
        <f t="shared" si="302"/>
        <v>84.885000000000005</v>
      </c>
      <c r="J1192" s="72">
        <v>0</v>
      </c>
      <c r="K1192" s="38">
        <f t="shared" si="292"/>
        <v>8.4885000000000002</v>
      </c>
      <c r="L1192" s="38">
        <f t="shared" si="293"/>
        <v>2.5465499999999999</v>
      </c>
      <c r="M1192" s="38">
        <f t="shared" si="294"/>
        <v>5.0930999999999997</v>
      </c>
      <c r="N1192" s="38">
        <f t="shared" si="295"/>
        <v>1.6977000000000002</v>
      </c>
      <c r="O1192" s="38">
        <f t="shared" si="296"/>
        <v>1.6977000000000002</v>
      </c>
      <c r="P1192" s="38">
        <f t="shared" si="297"/>
        <v>1.0610625</v>
      </c>
      <c r="Q1192" s="38">
        <f t="shared" si="298"/>
        <v>4.2442500000000001</v>
      </c>
      <c r="R1192" s="38">
        <f t="shared" si="299"/>
        <v>0.76396500000000001</v>
      </c>
      <c r="S1192" s="38">
        <f t="shared" si="300"/>
        <v>8.4885000000000002E-2</v>
      </c>
      <c r="T1192" s="39">
        <f t="shared" si="301"/>
        <v>110.56271249999999</v>
      </c>
    </row>
    <row r="1193" spans="2:20" ht="25.5" x14ac:dyDescent="0.2">
      <c r="B1193" s="109">
        <v>1072</v>
      </c>
      <c r="C1193" s="30" t="s">
        <v>1177</v>
      </c>
      <c r="D1193" s="70">
        <v>15021.47</v>
      </c>
      <c r="E1193" s="69">
        <v>15691.43</v>
      </c>
      <c r="F1193" s="33">
        <v>1169</v>
      </c>
      <c r="G1193" s="34">
        <v>2844</v>
      </c>
      <c r="H1193" s="44">
        <v>2815</v>
      </c>
      <c r="I1193" s="71">
        <f t="shared" si="302"/>
        <v>90.837500000000006</v>
      </c>
      <c r="J1193" s="72">
        <v>0</v>
      </c>
      <c r="K1193" s="38">
        <f t="shared" si="292"/>
        <v>9.0837500000000002</v>
      </c>
      <c r="L1193" s="38">
        <f t="shared" si="293"/>
        <v>2.7251250000000002</v>
      </c>
      <c r="M1193" s="38">
        <f t="shared" si="294"/>
        <v>5.4502500000000005</v>
      </c>
      <c r="N1193" s="38">
        <f t="shared" si="295"/>
        <v>1.8167500000000001</v>
      </c>
      <c r="O1193" s="38">
        <f t="shared" si="296"/>
        <v>1.8167500000000001</v>
      </c>
      <c r="P1193" s="38">
        <f t="shared" si="297"/>
        <v>1.13546875</v>
      </c>
      <c r="Q1193" s="38">
        <f t="shared" si="298"/>
        <v>4.5418750000000001</v>
      </c>
      <c r="R1193" s="38">
        <f t="shared" si="299"/>
        <v>0.81753750000000003</v>
      </c>
      <c r="S1193" s="38">
        <f t="shared" si="300"/>
        <v>9.0837500000000002E-2</v>
      </c>
      <c r="T1193" s="39">
        <f t="shared" si="301"/>
        <v>118.31584375000001</v>
      </c>
    </row>
    <row r="1194" spans="2:20" ht="25.5" x14ac:dyDescent="0.2">
      <c r="B1194" s="109">
        <v>1073</v>
      </c>
      <c r="C1194" s="30" t="s">
        <v>1178</v>
      </c>
      <c r="D1194" s="70">
        <v>25035.77</v>
      </c>
      <c r="E1194" s="69">
        <v>26152.37</v>
      </c>
      <c r="F1194" s="33">
        <v>1170</v>
      </c>
      <c r="G1194" s="34">
        <v>2845</v>
      </c>
      <c r="H1194" s="44">
        <v>2815</v>
      </c>
      <c r="I1194" s="71">
        <f t="shared" si="302"/>
        <v>115.66</v>
      </c>
      <c r="J1194" s="72">
        <v>0</v>
      </c>
      <c r="K1194" s="38">
        <f t="shared" si="292"/>
        <v>11.566000000000001</v>
      </c>
      <c r="L1194" s="38">
        <f t="shared" si="293"/>
        <v>3.4697999999999998</v>
      </c>
      <c r="M1194" s="38">
        <f t="shared" si="294"/>
        <v>6.9395999999999995</v>
      </c>
      <c r="N1194" s="38">
        <f t="shared" si="295"/>
        <v>2.3132000000000001</v>
      </c>
      <c r="O1194" s="38">
        <f t="shared" si="296"/>
        <v>2.3132000000000001</v>
      </c>
      <c r="P1194" s="38">
        <f t="shared" si="297"/>
        <v>1.4457500000000001</v>
      </c>
      <c r="Q1194" s="38">
        <f t="shared" si="298"/>
        <v>5.7830000000000004</v>
      </c>
      <c r="R1194" s="38">
        <f t="shared" si="299"/>
        <v>1.04094</v>
      </c>
      <c r="S1194" s="38">
        <f t="shared" si="300"/>
        <v>0.11566</v>
      </c>
      <c r="T1194" s="39">
        <f t="shared" si="301"/>
        <v>150.64714999999998</v>
      </c>
    </row>
    <row r="1195" spans="2:20" ht="25.5" x14ac:dyDescent="0.2">
      <c r="B1195" s="109">
        <v>1074</v>
      </c>
      <c r="C1195" s="30" t="s">
        <v>1179</v>
      </c>
      <c r="D1195" s="70">
        <v>37553.65</v>
      </c>
      <c r="E1195" s="69">
        <v>39228.54</v>
      </c>
      <c r="F1195" s="33">
        <v>1171</v>
      </c>
      <c r="G1195" s="34">
        <v>2846</v>
      </c>
      <c r="H1195" s="44">
        <v>2815</v>
      </c>
      <c r="I1195" s="71">
        <f t="shared" si="302"/>
        <v>146.44</v>
      </c>
      <c r="J1195" s="72">
        <v>0</v>
      </c>
      <c r="K1195" s="38">
        <f t="shared" si="292"/>
        <v>14.644</v>
      </c>
      <c r="L1195" s="38">
        <f t="shared" si="293"/>
        <v>4.3931999999999993</v>
      </c>
      <c r="M1195" s="38">
        <f t="shared" si="294"/>
        <v>8.7863999999999987</v>
      </c>
      <c r="N1195" s="38">
        <f t="shared" si="295"/>
        <v>2.9287999999999998</v>
      </c>
      <c r="O1195" s="38">
        <f t="shared" si="296"/>
        <v>2.9287999999999998</v>
      </c>
      <c r="P1195" s="38">
        <f t="shared" si="297"/>
        <v>1.8305</v>
      </c>
      <c r="Q1195" s="38">
        <f t="shared" si="298"/>
        <v>7.3220000000000001</v>
      </c>
      <c r="R1195" s="38">
        <f t="shared" si="299"/>
        <v>1.3179599999999998</v>
      </c>
      <c r="S1195" s="38">
        <f t="shared" si="300"/>
        <v>0.14644000000000001</v>
      </c>
      <c r="T1195" s="39">
        <f t="shared" si="301"/>
        <v>190.7381</v>
      </c>
    </row>
    <row r="1196" spans="2:20" ht="25.5" x14ac:dyDescent="0.2">
      <c r="B1196" s="109">
        <v>1075</v>
      </c>
      <c r="C1196" s="30" t="s">
        <v>1180</v>
      </c>
      <c r="D1196" s="70">
        <v>50071.55</v>
      </c>
      <c r="E1196" s="69">
        <v>52304.74</v>
      </c>
      <c r="F1196" s="33">
        <v>1172</v>
      </c>
      <c r="G1196" s="34">
        <v>2847</v>
      </c>
      <c r="H1196" s="44">
        <v>2815</v>
      </c>
      <c r="I1196" s="71">
        <f t="shared" si="302"/>
        <v>194.0925</v>
      </c>
      <c r="J1196" s="72">
        <v>0</v>
      </c>
      <c r="K1196" s="38">
        <f t="shared" si="292"/>
        <v>19.40925</v>
      </c>
      <c r="L1196" s="38">
        <f t="shared" si="293"/>
        <v>5.822775</v>
      </c>
      <c r="M1196" s="38">
        <f t="shared" si="294"/>
        <v>11.64555</v>
      </c>
      <c r="N1196" s="38">
        <f t="shared" si="295"/>
        <v>3.88185</v>
      </c>
      <c r="O1196" s="38">
        <f t="shared" si="296"/>
        <v>3.88185</v>
      </c>
      <c r="P1196" s="38">
        <f t="shared" si="297"/>
        <v>2.42615625</v>
      </c>
      <c r="Q1196" s="38">
        <f t="shared" si="298"/>
        <v>9.7046250000000001</v>
      </c>
      <c r="R1196" s="38">
        <f t="shared" si="299"/>
        <v>1.7468324999999998</v>
      </c>
      <c r="S1196" s="38">
        <f t="shared" si="300"/>
        <v>0.1940925</v>
      </c>
      <c r="T1196" s="39">
        <f t="shared" si="301"/>
        <v>252.80548124999999</v>
      </c>
    </row>
    <row r="1197" spans="2:20" ht="25.5" x14ac:dyDescent="0.2">
      <c r="B1197" s="109">
        <v>1076</v>
      </c>
      <c r="C1197" s="30" t="s">
        <v>1181</v>
      </c>
      <c r="D1197" s="70">
        <v>62589.43</v>
      </c>
      <c r="E1197" s="69">
        <v>65380.92</v>
      </c>
      <c r="F1197" s="33">
        <v>1173</v>
      </c>
      <c r="G1197" s="34">
        <v>2848</v>
      </c>
      <c r="H1197" s="44">
        <v>2815</v>
      </c>
      <c r="I1197" s="71">
        <f t="shared" si="302"/>
        <v>230.82249999999999</v>
      </c>
      <c r="J1197" s="72">
        <v>0</v>
      </c>
      <c r="K1197" s="38">
        <f t="shared" si="292"/>
        <v>23.082250000000002</v>
      </c>
      <c r="L1197" s="38">
        <f t="shared" si="293"/>
        <v>6.9246749999999997</v>
      </c>
      <c r="M1197" s="38">
        <f t="shared" si="294"/>
        <v>13.849349999999999</v>
      </c>
      <c r="N1197" s="38">
        <f t="shared" si="295"/>
        <v>4.6164499999999995</v>
      </c>
      <c r="O1197" s="38">
        <f t="shared" si="296"/>
        <v>4.6164499999999995</v>
      </c>
      <c r="P1197" s="38">
        <f t="shared" si="297"/>
        <v>2.8852812500000002</v>
      </c>
      <c r="Q1197" s="38">
        <f t="shared" si="298"/>
        <v>11.541125000000001</v>
      </c>
      <c r="R1197" s="38">
        <f t="shared" si="299"/>
        <v>2.0774024999999998</v>
      </c>
      <c r="S1197" s="38">
        <f t="shared" si="300"/>
        <v>0.23082249999999999</v>
      </c>
      <c r="T1197" s="39">
        <f t="shared" si="301"/>
        <v>300.64630624999995</v>
      </c>
    </row>
    <row r="1198" spans="2:20" ht="25.5" x14ac:dyDescent="0.2">
      <c r="B1198" s="109">
        <v>1077</v>
      </c>
      <c r="C1198" s="30" t="s">
        <v>1182</v>
      </c>
      <c r="D1198" s="70">
        <v>100143.09</v>
      </c>
      <c r="E1198" s="69">
        <v>104609.47</v>
      </c>
      <c r="F1198" s="33">
        <v>1174</v>
      </c>
      <c r="G1198" s="34">
        <v>2849</v>
      </c>
      <c r="H1198" s="44">
        <v>2815</v>
      </c>
      <c r="I1198" s="71">
        <f t="shared" si="302"/>
        <v>323.64999999999998</v>
      </c>
      <c r="J1198" s="72">
        <v>0</v>
      </c>
      <c r="K1198" s="38">
        <f t="shared" si="292"/>
        <v>32.365000000000002</v>
      </c>
      <c r="L1198" s="38">
        <f t="shared" si="293"/>
        <v>9.7094999999999985</v>
      </c>
      <c r="M1198" s="38">
        <f t="shared" si="294"/>
        <v>19.418999999999997</v>
      </c>
      <c r="N1198" s="38">
        <f t="shared" si="295"/>
        <v>6.4729999999999999</v>
      </c>
      <c r="O1198" s="38">
        <f t="shared" si="296"/>
        <v>6.4729999999999999</v>
      </c>
      <c r="P1198" s="38">
        <f t="shared" si="297"/>
        <v>4.0456250000000002</v>
      </c>
      <c r="Q1198" s="38">
        <f t="shared" si="298"/>
        <v>16.182500000000001</v>
      </c>
      <c r="R1198" s="38">
        <f t="shared" si="299"/>
        <v>2.9128499999999997</v>
      </c>
      <c r="S1198" s="38">
        <f t="shared" si="300"/>
        <v>0.32364999999999999</v>
      </c>
      <c r="T1198" s="39">
        <f t="shared" si="301"/>
        <v>421.55412499999994</v>
      </c>
    </row>
    <row r="1199" spans="2:20" ht="25.5" x14ac:dyDescent="0.2">
      <c r="B1199" s="109">
        <v>1078</v>
      </c>
      <c r="C1199" s="30" t="s">
        <v>1183</v>
      </c>
      <c r="D1199" s="70">
        <v>150214.64000000001</v>
      </c>
      <c r="E1199" s="69">
        <v>156914.21</v>
      </c>
      <c r="F1199" s="33">
        <v>1175</v>
      </c>
      <c r="G1199" s="34">
        <v>2850</v>
      </c>
      <c r="H1199" s="44">
        <v>2815</v>
      </c>
      <c r="I1199" s="71">
        <f t="shared" si="302"/>
        <v>486.47</v>
      </c>
      <c r="J1199" s="72">
        <v>0</v>
      </c>
      <c r="K1199" s="38">
        <f t="shared" si="292"/>
        <v>48.647000000000006</v>
      </c>
      <c r="L1199" s="38">
        <f t="shared" si="293"/>
        <v>14.594100000000001</v>
      </c>
      <c r="M1199" s="38">
        <f t="shared" si="294"/>
        <v>29.188200000000002</v>
      </c>
      <c r="N1199" s="38">
        <f t="shared" si="295"/>
        <v>9.7294</v>
      </c>
      <c r="O1199" s="38">
        <f t="shared" si="296"/>
        <v>9.7294</v>
      </c>
      <c r="P1199" s="38">
        <f t="shared" si="297"/>
        <v>6.0808750000000007</v>
      </c>
      <c r="Q1199" s="38">
        <f t="shared" si="298"/>
        <v>24.323500000000003</v>
      </c>
      <c r="R1199" s="38">
        <f t="shared" si="299"/>
        <v>4.3782300000000003</v>
      </c>
      <c r="S1199" s="38">
        <f t="shared" si="300"/>
        <v>0.48647000000000001</v>
      </c>
      <c r="T1199" s="39">
        <f t="shared" si="301"/>
        <v>633.62717500000031</v>
      </c>
    </row>
    <row r="1200" spans="2:20" ht="25.5" x14ac:dyDescent="0.2">
      <c r="B1200" s="109">
        <v>1079</v>
      </c>
      <c r="C1200" s="30" t="s">
        <v>1184</v>
      </c>
      <c r="D1200" s="70">
        <v>250357.73</v>
      </c>
      <c r="E1200" s="69">
        <v>261523.68</v>
      </c>
      <c r="F1200" s="33">
        <v>1176</v>
      </c>
      <c r="G1200" s="34">
        <v>2851</v>
      </c>
      <c r="H1200" s="44">
        <v>2815</v>
      </c>
      <c r="I1200" s="71">
        <f t="shared" si="302"/>
        <v>655.245</v>
      </c>
      <c r="J1200" s="72">
        <v>0</v>
      </c>
      <c r="K1200" s="38">
        <f t="shared" si="292"/>
        <v>65.524500000000003</v>
      </c>
      <c r="L1200" s="38">
        <f t="shared" si="293"/>
        <v>19.657350000000001</v>
      </c>
      <c r="M1200" s="38">
        <f t="shared" si="294"/>
        <v>39.314700000000002</v>
      </c>
      <c r="N1200" s="38">
        <f t="shared" si="295"/>
        <v>13.104900000000001</v>
      </c>
      <c r="O1200" s="38">
        <f t="shared" si="296"/>
        <v>13.104900000000001</v>
      </c>
      <c r="P1200" s="38">
        <f t="shared" si="297"/>
        <v>8.1905625000000004</v>
      </c>
      <c r="Q1200" s="38">
        <f t="shared" si="298"/>
        <v>32.762250000000002</v>
      </c>
      <c r="R1200" s="38">
        <f t="shared" si="299"/>
        <v>5.8972049999999996</v>
      </c>
      <c r="S1200" s="38">
        <f t="shared" si="300"/>
        <v>0.65524499999999997</v>
      </c>
      <c r="T1200" s="39">
        <f t="shared" si="301"/>
        <v>853.45661250000012</v>
      </c>
    </row>
    <row r="1201" spans="2:20" ht="25.5" x14ac:dyDescent="0.2">
      <c r="B1201" s="109">
        <v>1080</v>
      </c>
      <c r="C1201" s="30" t="s">
        <v>1185</v>
      </c>
      <c r="D1201" s="70">
        <v>375536.58</v>
      </c>
      <c r="E1201" s="69">
        <v>392285.51</v>
      </c>
      <c r="F1201" s="33">
        <v>1177</v>
      </c>
      <c r="G1201" s="34">
        <v>2852</v>
      </c>
      <c r="H1201" s="44">
        <v>2815</v>
      </c>
      <c r="I1201" s="71">
        <f t="shared" si="302"/>
        <v>860.26</v>
      </c>
      <c r="J1201" s="72">
        <v>0</v>
      </c>
      <c r="K1201" s="38">
        <f t="shared" si="292"/>
        <v>86.02600000000001</v>
      </c>
      <c r="L1201" s="38">
        <f t="shared" si="293"/>
        <v>25.8078</v>
      </c>
      <c r="M1201" s="38">
        <f t="shared" si="294"/>
        <v>51.615600000000001</v>
      </c>
      <c r="N1201" s="38">
        <f t="shared" si="295"/>
        <v>17.205200000000001</v>
      </c>
      <c r="O1201" s="38">
        <f t="shared" si="296"/>
        <v>17.205200000000001</v>
      </c>
      <c r="P1201" s="38">
        <f t="shared" si="297"/>
        <v>10.753250000000001</v>
      </c>
      <c r="Q1201" s="38">
        <f t="shared" si="298"/>
        <v>43.013000000000005</v>
      </c>
      <c r="R1201" s="38">
        <f t="shared" si="299"/>
        <v>7.7423399999999996</v>
      </c>
      <c r="S1201" s="38">
        <f t="shared" si="300"/>
        <v>0.86026000000000002</v>
      </c>
      <c r="T1201" s="39">
        <f t="shared" si="301"/>
        <v>1120.48865</v>
      </c>
    </row>
    <row r="1202" spans="2:20" ht="25.5" x14ac:dyDescent="0.2">
      <c r="B1202" s="109">
        <v>1081</v>
      </c>
      <c r="C1202" s="30" t="s">
        <v>1186</v>
      </c>
      <c r="D1202" s="70">
        <v>500715.44</v>
      </c>
      <c r="E1202" s="69">
        <v>523047.35</v>
      </c>
      <c r="F1202" s="33">
        <v>1178</v>
      </c>
      <c r="G1202" s="34">
        <v>2853</v>
      </c>
      <c r="H1202" s="44">
        <v>2815</v>
      </c>
      <c r="I1202" s="71">
        <f t="shared" si="302"/>
        <v>1013.6475</v>
      </c>
      <c r="J1202" s="72">
        <v>0</v>
      </c>
      <c r="K1202" s="38">
        <f t="shared" si="292"/>
        <v>101.36475000000002</v>
      </c>
      <c r="L1202" s="38">
        <f t="shared" si="293"/>
        <v>30.409424999999999</v>
      </c>
      <c r="M1202" s="38">
        <f t="shared" si="294"/>
        <v>60.818849999999998</v>
      </c>
      <c r="N1202" s="38">
        <f t="shared" si="295"/>
        <v>20.272950000000002</v>
      </c>
      <c r="O1202" s="38">
        <f t="shared" si="296"/>
        <v>20.272950000000002</v>
      </c>
      <c r="P1202" s="38">
        <f t="shared" si="297"/>
        <v>12.670593750000002</v>
      </c>
      <c r="Q1202" s="38">
        <f t="shared" si="298"/>
        <v>50.682375000000008</v>
      </c>
      <c r="R1202" s="38">
        <f t="shared" si="299"/>
        <v>9.1228274999999996</v>
      </c>
      <c r="S1202" s="38">
        <f t="shared" si="300"/>
        <v>1.0136475</v>
      </c>
      <c r="T1202" s="39">
        <f t="shared" si="301"/>
        <v>1320.2758687500004</v>
      </c>
    </row>
    <row r="1203" spans="2:20" ht="25.5" x14ac:dyDescent="0.2">
      <c r="B1203" s="109">
        <v>1082</v>
      </c>
      <c r="C1203" s="30" t="s">
        <v>1187</v>
      </c>
      <c r="D1203" s="70">
        <v>751073.17</v>
      </c>
      <c r="E1203" s="69">
        <v>784571.03</v>
      </c>
      <c r="F1203" s="33">
        <v>1622</v>
      </c>
      <c r="G1203" s="34">
        <v>2854</v>
      </c>
      <c r="H1203" s="44">
        <v>2815</v>
      </c>
      <c r="I1203" s="71">
        <f t="shared" si="302"/>
        <v>1216.675</v>
      </c>
      <c r="J1203" s="72">
        <v>0</v>
      </c>
      <c r="K1203" s="38">
        <f t="shared" si="292"/>
        <v>121.6675</v>
      </c>
      <c r="L1203" s="38">
        <f t="shared" si="293"/>
        <v>36.500249999999994</v>
      </c>
      <c r="M1203" s="38">
        <f t="shared" si="294"/>
        <v>73.000499999999988</v>
      </c>
      <c r="N1203" s="38">
        <f t="shared" si="295"/>
        <v>24.333500000000001</v>
      </c>
      <c r="O1203" s="38">
        <f t="shared" si="296"/>
        <v>24.333500000000001</v>
      </c>
      <c r="P1203" s="38">
        <f t="shared" si="297"/>
        <v>15.2084375</v>
      </c>
      <c r="Q1203" s="38">
        <f t="shared" si="298"/>
        <v>60.833750000000002</v>
      </c>
      <c r="R1203" s="38">
        <f t="shared" si="299"/>
        <v>10.950074999999998</v>
      </c>
      <c r="S1203" s="38">
        <f t="shared" si="300"/>
        <v>1.216675</v>
      </c>
      <c r="T1203" s="39">
        <f t="shared" si="301"/>
        <v>1584.7191874999996</v>
      </c>
    </row>
    <row r="1204" spans="2:20" ht="25.5" x14ac:dyDescent="0.2">
      <c r="B1204" s="109">
        <v>1083</v>
      </c>
      <c r="C1204" s="30" t="s">
        <v>1188</v>
      </c>
      <c r="D1204" s="70">
        <v>1126609.75</v>
      </c>
      <c r="E1204" s="69">
        <v>1176856.54</v>
      </c>
      <c r="F1204" s="33">
        <v>1623</v>
      </c>
      <c r="G1204" s="34">
        <v>2855</v>
      </c>
      <c r="H1204" s="44">
        <v>2815</v>
      </c>
      <c r="I1204" s="71">
        <f t="shared" si="302"/>
        <v>1457.925</v>
      </c>
      <c r="J1204" s="72">
        <v>0</v>
      </c>
      <c r="K1204" s="38">
        <f t="shared" si="292"/>
        <v>145.79249999999999</v>
      </c>
      <c r="L1204" s="38">
        <f t="shared" si="293"/>
        <v>43.737749999999998</v>
      </c>
      <c r="M1204" s="38">
        <f t="shared" si="294"/>
        <v>87.475499999999997</v>
      </c>
      <c r="N1204" s="38">
        <f t="shared" si="295"/>
        <v>29.1585</v>
      </c>
      <c r="O1204" s="38">
        <f t="shared" si="296"/>
        <v>29.1585</v>
      </c>
      <c r="P1204" s="38">
        <f t="shared" si="297"/>
        <v>18.224062499999999</v>
      </c>
      <c r="Q1204" s="38">
        <f t="shared" si="298"/>
        <v>72.896249999999995</v>
      </c>
      <c r="R1204" s="38">
        <f t="shared" si="299"/>
        <v>13.121324999999999</v>
      </c>
      <c r="S1204" s="38">
        <f t="shared" si="300"/>
        <v>1.4579249999999999</v>
      </c>
      <c r="T1204" s="39">
        <f t="shared" si="301"/>
        <v>1898.9473125</v>
      </c>
    </row>
    <row r="1205" spans="2:20" ht="25.5" x14ac:dyDescent="0.2">
      <c r="B1205" s="109">
        <v>1084</v>
      </c>
      <c r="C1205" s="30" t="s">
        <v>1189</v>
      </c>
      <c r="D1205" s="70">
        <v>1502146.34</v>
      </c>
      <c r="E1205" s="69">
        <v>1569142.07</v>
      </c>
      <c r="F1205" s="33">
        <v>1624</v>
      </c>
      <c r="G1205" s="34">
        <v>2856</v>
      </c>
      <c r="H1205" s="44">
        <v>2815</v>
      </c>
      <c r="I1205" s="71">
        <f t="shared" si="302"/>
        <v>1695.2025000000001</v>
      </c>
      <c r="J1205" s="72">
        <v>0</v>
      </c>
      <c r="K1205" s="38">
        <f t="shared" si="292"/>
        <v>169.52025000000003</v>
      </c>
      <c r="L1205" s="38">
        <f t="shared" si="293"/>
        <v>50.856075000000004</v>
      </c>
      <c r="M1205" s="38">
        <f t="shared" si="294"/>
        <v>101.71215000000001</v>
      </c>
      <c r="N1205" s="38">
        <f t="shared" si="295"/>
        <v>33.904050000000005</v>
      </c>
      <c r="O1205" s="38">
        <f t="shared" si="296"/>
        <v>33.904050000000005</v>
      </c>
      <c r="P1205" s="38">
        <f t="shared" si="297"/>
        <v>21.190031250000004</v>
      </c>
      <c r="Q1205" s="38">
        <f t="shared" si="298"/>
        <v>84.760125000000016</v>
      </c>
      <c r="R1205" s="38">
        <f t="shared" si="299"/>
        <v>15.2568225</v>
      </c>
      <c r="S1205" s="38">
        <f t="shared" si="300"/>
        <v>1.6952025000000002</v>
      </c>
      <c r="T1205" s="39">
        <f t="shared" si="301"/>
        <v>2208.0012562500001</v>
      </c>
    </row>
    <row r="1206" spans="2:20" ht="25.5" x14ac:dyDescent="0.2">
      <c r="B1206" s="109">
        <v>1085</v>
      </c>
      <c r="C1206" s="30" t="s">
        <v>1190</v>
      </c>
      <c r="D1206" s="70">
        <v>1502146.34</v>
      </c>
      <c r="E1206" s="69">
        <v>1569142.07</v>
      </c>
      <c r="F1206" s="33">
        <v>1625</v>
      </c>
      <c r="G1206" s="34">
        <v>2857</v>
      </c>
      <c r="H1206" s="44">
        <v>2815</v>
      </c>
      <c r="I1206" s="71">
        <f t="shared" si="302"/>
        <v>1851.8325</v>
      </c>
      <c r="J1206" s="72">
        <v>0</v>
      </c>
      <c r="K1206" s="38">
        <f t="shared" si="292"/>
        <v>185.18325000000002</v>
      </c>
      <c r="L1206" s="38">
        <f t="shared" si="293"/>
        <v>55.554974999999999</v>
      </c>
      <c r="M1206" s="38">
        <f t="shared" si="294"/>
        <v>111.10995</v>
      </c>
      <c r="N1206" s="38">
        <f t="shared" si="295"/>
        <v>37.036650000000002</v>
      </c>
      <c r="O1206" s="38">
        <f t="shared" si="296"/>
        <v>37.036650000000002</v>
      </c>
      <c r="P1206" s="38">
        <f t="shared" si="297"/>
        <v>23.147906250000002</v>
      </c>
      <c r="Q1206" s="38">
        <f t="shared" si="298"/>
        <v>92.591625000000008</v>
      </c>
      <c r="R1206" s="38">
        <f t="shared" si="299"/>
        <v>16.666492499999997</v>
      </c>
      <c r="S1206" s="38">
        <f t="shared" si="300"/>
        <v>1.8518325</v>
      </c>
      <c r="T1206" s="39">
        <f t="shared" si="301"/>
        <v>2412.0118312499999</v>
      </c>
    </row>
    <row r="1207" spans="2:20" ht="28.5" x14ac:dyDescent="0.2">
      <c r="B1207" s="109">
        <v>1086</v>
      </c>
      <c r="C1207" s="30" t="s">
        <v>1191</v>
      </c>
      <c r="D1207" s="70" t="s">
        <v>67</v>
      </c>
      <c r="E1207" s="69" t="s">
        <v>67</v>
      </c>
      <c r="F1207" s="33">
        <v>1180</v>
      </c>
      <c r="G1207" s="34">
        <v>2858</v>
      </c>
      <c r="H1207" s="44">
        <v>2815</v>
      </c>
      <c r="I1207" s="71">
        <f t="shared" si="302"/>
        <v>95.102500000000006</v>
      </c>
      <c r="J1207" s="72">
        <v>0</v>
      </c>
      <c r="K1207" s="38">
        <f t="shared" si="292"/>
        <v>9.510250000000001</v>
      </c>
      <c r="L1207" s="38">
        <f t="shared" si="293"/>
        <v>2.853075</v>
      </c>
      <c r="M1207" s="38">
        <f t="shared" si="294"/>
        <v>5.7061500000000001</v>
      </c>
      <c r="N1207" s="38">
        <f t="shared" si="295"/>
        <v>1.9020500000000002</v>
      </c>
      <c r="O1207" s="38">
        <f t="shared" si="296"/>
        <v>1.9020500000000002</v>
      </c>
      <c r="P1207" s="38">
        <f t="shared" si="297"/>
        <v>1.1887812500000001</v>
      </c>
      <c r="Q1207" s="38">
        <f t="shared" si="298"/>
        <v>4.7551250000000005</v>
      </c>
      <c r="R1207" s="38">
        <f t="shared" si="299"/>
        <v>0.85592250000000003</v>
      </c>
      <c r="S1207" s="38">
        <f t="shared" si="300"/>
        <v>9.5102500000000006E-2</v>
      </c>
      <c r="T1207" s="39">
        <f t="shared" si="301"/>
        <v>123.87100625000002</v>
      </c>
    </row>
    <row r="1208" spans="2:20" ht="28.5" x14ac:dyDescent="0.2">
      <c r="B1208" s="109">
        <v>1087</v>
      </c>
      <c r="C1208" s="30" t="s">
        <v>1192</v>
      </c>
      <c r="D1208" s="70" t="s">
        <v>67</v>
      </c>
      <c r="E1208" s="69" t="s">
        <v>67</v>
      </c>
      <c r="F1208" s="33">
        <v>1181</v>
      </c>
      <c r="G1208" s="34">
        <v>2859</v>
      </c>
      <c r="H1208" s="44">
        <v>2815</v>
      </c>
      <c r="I1208" s="71">
        <f t="shared" si="302"/>
        <v>1.8574999999999999</v>
      </c>
      <c r="J1208" s="72">
        <v>0</v>
      </c>
      <c r="K1208" s="38">
        <f t="shared" si="292"/>
        <v>0.18575</v>
      </c>
      <c r="L1208" s="38">
        <f t="shared" si="293"/>
        <v>5.5724999999999997E-2</v>
      </c>
      <c r="M1208" s="38">
        <f t="shared" si="294"/>
        <v>0.11144999999999999</v>
      </c>
      <c r="N1208" s="38">
        <f t="shared" si="295"/>
        <v>3.7150000000000002E-2</v>
      </c>
      <c r="O1208" s="38">
        <f t="shared" si="296"/>
        <v>3.7150000000000002E-2</v>
      </c>
      <c r="P1208" s="38">
        <f t="shared" si="297"/>
        <v>2.321875E-2</v>
      </c>
      <c r="Q1208" s="38">
        <f t="shared" si="298"/>
        <v>9.2874999999999999E-2</v>
      </c>
      <c r="R1208" s="38">
        <f t="shared" si="299"/>
        <v>1.67175E-2</v>
      </c>
      <c r="S1208" s="38">
        <f t="shared" si="300"/>
        <v>1.8575E-3</v>
      </c>
      <c r="T1208" s="39">
        <f t="shared" si="301"/>
        <v>2.4193937499999993</v>
      </c>
    </row>
    <row r="1209" spans="2:20" ht="28.5" x14ac:dyDescent="0.2">
      <c r="B1209" s="109">
        <v>1088</v>
      </c>
      <c r="C1209" s="30" t="s">
        <v>1193</v>
      </c>
      <c r="D1209" s="70" t="s">
        <v>67</v>
      </c>
      <c r="E1209" s="69" t="s">
        <v>67</v>
      </c>
      <c r="F1209" s="33">
        <v>1198</v>
      </c>
      <c r="G1209" s="34">
        <v>2860</v>
      </c>
      <c r="H1209" s="44">
        <v>2815</v>
      </c>
      <c r="I1209" s="71">
        <f t="shared" ref="I1209:I1228" si="303">I836*0.25</f>
        <v>11.1325</v>
      </c>
      <c r="J1209" s="72">
        <v>0</v>
      </c>
      <c r="K1209" s="38">
        <f t="shared" si="292"/>
        <v>1.1132500000000001</v>
      </c>
      <c r="L1209" s="38">
        <f t="shared" si="293"/>
        <v>0.33397500000000002</v>
      </c>
      <c r="M1209" s="38">
        <f t="shared" si="294"/>
        <v>0.66795000000000004</v>
      </c>
      <c r="N1209" s="38">
        <f t="shared" si="295"/>
        <v>0.22265000000000001</v>
      </c>
      <c r="O1209" s="38">
        <f t="shared" si="296"/>
        <v>0.22265000000000001</v>
      </c>
      <c r="P1209" s="38">
        <f t="shared" si="297"/>
        <v>0.13915625000000001</v>
      </c>
      <c r="Q1209" s="38">
        <f t="shared" si="298"/>
        <v>0.55662500000000004</v>
      </c>
      <c r="R1209" s="38">
        <f t="shared" si="299"/>
        <v>0.10019249999999999</v>
      </c>
      <c r="S1209" s="38">
        <f t="shared" si="300"/>
        <v>1.11325E-2</v>
      </c>
      <c r="T1209" s="39">
        <f t="shared" si="301"/>
        <v>14.500081250000001</v>
      </c>
    </row>
    <row r="1210" spans="2:20" x14ac:dyDescent="0.2">
      <c r="B1210" s="109">
        <v>1089</v>
      </c>
      <c r="C1210" s="30" t="s">
        <v>1194</v>
      </c>
      <c r="D1210" s="70">
        <v>625.89</v>
      </c>
      <c r="E1210" s="69">
        <v>653.79999999999995</v>
      </c>
      <c r="F1210" s="33">
        <v>1182</v>
      </c>
      <c r="G1210" s="34">
        <v>2861</v>
      </c>
      <c r="H1210" s="44">
        <v>2815</v>
      </c>
      <c r="I1210" s="71">
        <f t="shared" si="303"/>
        <v>11.1325</v>
      </c>
      <c r="J1210" s="72">
        <v>0</v>
      </c>
      <c r="K1210" s="38">
        <f t="shared" si="292"/>
        <v>1.1132500000000001</v>
      </c>
      <c r="L1210" s="38">
        <f t="shared" si="293"/>
        <v>0.33397500000000002</v>
      </c>
      <c r="M1210" s="38">
        <f t="shared" si="294"/>
        <v>0.66795000000000004</v>
      </c>
      <c r="N1210" s="38">
        <f t="shared" si="295"/>
        <v>0.22265000000000001</v>
      </c>
      <c r="O1210" s="38">
        <f t="shared" si="296"/>
        <v>0.22265000000000001</v>
      </c>
      <c r="P1210" s="38">
        <f t="shared" si="297"/>
        <v>0.13915625000000001</v>
      </c>
      <c r="Q1210" s="38">
        <f t="shared" si="298"/>
        <v>0.55662500000000004</v>
      </c>
      <c r="R1210" s="38">
        <f t="shared" si="299"/>
        <v>0.10019249999999999</v>
      </c>
      <c r="S1210" s="38">
        <f t="shared" si="300"/>
        <v>1.11325E-2</v>
      </c>
      <c r="T1210" s="39">
        <f t="shared" si="301"/>
        <v>14.500081250000001</v>
      </c>
    </row>
    <row r="1211" spans="2:20" x14ac:dyDescent="0.2">
      <c r="B1211" s="109">
        <v>1090</v>
      </c>
      <c r="C1211" s="30" t="s">
        <v>1195</v>
      </c>
      <c r="D1211" s="70">
        <v>1251.79</v>
      </c>
      <c r="E1211" s="69">
        <v>1307.6199999999999</v>
      </c>
      <c r="F1211" s="33">
        <v>1183</v>
      </c>
      <c r="G1211" s="34">
        <v>2862</v>
      </c>
      <c r="H1211" s="44">
        <v>2815</v>
      </c>
      <c r="I1211" s="71">
        <f t="shared" si="303"/>
        <v>11.1325</v>
      </c>
      <c r="J1211" s="72">
        <v>0</v>
      </c>
      <c r="K1211" s="38">
        <f t="shared" si="292"/>
        <v>1.1132500000000001</v>
      </c>
      <c r="L1211" s="38">
        <f t="shared" si="293"/>
        <v>0.33397500000000002</v>
      </c>
      <c r="M1211" s="38">
        <f t="shared" si="294"/>
        <v>0.66795000000000004</v>
      </c>
      <c r="N1211" s="38">
        <f t="shared" si="295"/>
        <v>0.22265000000000001</v>
      </c>
      <c r="O1211" s="38">
        <f t="shared" si="296"/>
        <v>0.22265000000000001</v>
      </c>
      <c r="P1211" s="38">
        <f t="shared" si="297"/>
        <v>0.13915625000000001</v>
      </c>
      <c r="Q1211" s="38">
        <f t="shared" si="298"/>
        <v>0.55662500000000004</v>
      </c>
      <c r="R1211" s="38">
        <f t="shared" si="299"/>
        <v>0.10019249999999999</v>
      </c>
      <c r="S1211" s="38">
        <f t="shared" si="300"/>
        <v>1.11325E-2</v>
      </c>
      <c r="T1211" s="39">
        <f t="shared" si="301"/>
        <v>14.500081250000001</v>
      </c>
    </row>
    <row r="1212" spans="2:20" x14ac:dyDescent="0.2">
      <c r="B1212" s="109">
        <v>1091</v>
      </c>
      <c r="C1212" s="30" t="s">
        <v>1196</v>
      </c>
      <c r="D1212" s="70">
        <v>2503.58</v>
      </c>
      <c r="E1212" s="69">
        <v>2615.2399999999998</v>
      </c>
      <c r="F1212" s="33">
        <v>1184</v>
      </c>
      <c r="G1212" s="34">
        <v>2863</v>
      </c>
      <c r="H1212" s="44">
        <v>2815</v>
      </c>
      <c r="I1212" s="71">
        <f t="shared" si="303"/>
        <v>11.1325</v>
      </c>
      <c r="J1212" s="72">
        <v>0</v>
      </c>
      <c r="K1212" s="38">
        <f t="shared" si="292"/>
        <v>1.1132500000000001</v>
      </c>
      <c r="L1212" s="38">
        <f t="shared" si="293"/>
        <v>0.33397500000000002</v>
      </c>
      <c r="M1212" s="38">
        <f t="shared" si="294"/>
        <v>0.66795000000000004</v>
      </c>
      <c r="N1212" s="38">
        <f t="shared" si="295"/>
        <v>0.22265000000000001</v>
      </c>
      <c r="O1212" s="38">
        <f t="shared" si="296"/>
        <v>0.22265000000000001</v>
      </c>
      <c r="P1212" s="38">
        <f t="shared" si="297"/>
        <v>0.13915625000000001</v>
      </c>
      <c r="Q1212" s="38">
        <f t="shared" si="298"/>
        <v>0.55662500000000004</v>
      </c>
      <c r="R1212" s="38">
        <f t="shared" si="299"/>
        <v>0.10019249999999999</v>
      </c>
      <c r="S1212" s="38">
        <f t="shared" si="300"/>
        <v>1.11325E-2</v>
      </c>
      <c r="T1212" s="39">
        <f t="shared" si="301"/>
        <v>14.500081250000001</v>
      </c>
    </row>
    <row r="1213" spans="2:20" x14ac:dyDescent="0.2">
      <c r="B1213" s="109">
        <v>1092</v>
      </c>
      <c r="C1213" s="30" t="s">
        <v>1197</v>
      </c>
      <c r="D1213" s="70">
        <v>5007.1499999999996</v>
      </c>
      <c r="E1213" s="69">
        <v>5230.47</v>
      </c>
      <c r="F1213" s="33">
        <v>1185</v>
      </c>
      <c r="G1213" s="34">
        <v>2864</v>
      </c>
      <c r="H1213" s="44">
        <v>2815</v>
      </c>
      <c r="I1213" s="71">
        <f t="shared" si="303"/>
        <v>12.956999999999999</v>
      </c>
      <c r="J1213" s="72">
        <v>0</v>
      </c>
      <c r="K1213" s="38">
        <f t="shared" si="292"/>
        <v>1.2957000000000001</v>
      </c>
      <c r="L1213" s="38">
        <f t="shared" si="293"/>
        <v>0.38870999999999994</v>
      </c>
      <c r="M1213" s="38">
        <f t="shared" si="294"/>
        <v>0.77741999999999989</v>
      </c>
      <c r="N1213" s="38">
        <f t="shared" si="295"/>
        <v>0.25913999999999998</v>
      </c>
      <c r="O1213" s="38">
        <f t="shared" si="296"/>
        <v>0.25913999999999998</v>
      </c>
      <c r="P1213" s="38">
        <f t="shared" si="297"/>
        <v>0.16196250000000001</v>
      </c>
      <c r="Q1213" s="38">
        <f t="shared" si="298"/>
        <v>0.64785000000000004</v>
      </c>
      <c r="R1213" s="38">
        <f t="shared" si="299"/>
        <v>0.11661299999999998</v>
      </c>
      <c r="S1213" s="38">
        <f t="shared" si="300"/>
        <v>1.2957E-2</v>
      </c>
      <c r="T1213" s="39">
        <f t="shared" si="301"/>
        <v>16.876492499999998</v>
      </c>
    </row>
    <row r="1214" spans="2:20" x14ac:dyDescent="0.2">
      <c r="B1214" s="109">
        <v>1093</v>
      </c>
      <c r="C1214" s="30" t="s">
        <v>1198</v>
      </c>
      <c r="D1214" s="70">
        <v>10014.299999999999</v>
      </c>
      <c r="E1214" s="69">
        <v>10460.94</v>
      </c>
      <c r="F1214" s="33">
        <v>1186</v>
      </c>
      <c r="G1214" s="34">
        <v>2865</v>
      </c>
      <c r="H1214" s="44">
        <v>2815</v>
      </c>
      <c r="I1214" s="71">
        <f t="shared" si="303"/>
        <v>25.465500000000002</v>
      </c>
      <c r="J1214" s="72">
        <v>0</v>
      </c>
      <c r="K1214" s="38">
        <f t="shared" si="292"/>
        <v>2.5465500000000003</v>
      </c>
      <c r="L1214" s="38">
        <f t="shared" si="293"/>
        <v>0.76396500000000001</v>
      </c>
      <c r="M1214" s="38">
        <f t="shared" si="294"/>
        <v>1.52793</v>
      </c>
      <c r="N1214" s="38">
        <f t="shared" si="295"/>
        <v>0.50931000000000004</v>
      </c>
      <c r="O1214" s="38">
        <f t="shared" si="296"/>
        <v>0.50931000000000004</v>
      </c>
      <c r="P1214" s="38">
        <f t="shared" si="297"/>
        <v>0.31831875000000004</v>
      </c>
      <c r="Q1214" s="38">
        <f t="shared" si="298"/>
        <v>1.2732750000000002</v>
      </c>
      <c r="R1214" s="38">
        <f t="shared" si="299"/>
        <v>0.22918949999999999</v>
      </c>
      <c r="S1214" s="38">
        <f t="shared" si="300"/>
        <v>2.5465500000000002E-2</v>
      </c>
      <c r="T1214" s="39">
        <f t="shared" si="301"/>
        <v>33.168813749999998</v>
      </c>
    </row>
    <row r="1215" spans="2:20" x14ac:dyDescent="0.2">
      <c r="B1215" s="109">
        <v>1094</v>
      </c>
      <c r="C1215" s="30" t="s">
        <v>1199</v>
      </c>
      <c r="D1215" s="70">
        <v>15021.47</v>
      </c>
      <c r="E1215" s="69">
        <v>15691.43</v>
      </c>
      <c r="F1215" s="33">
        <v>1187</v>
      </c>
      <c r="G1215" s="34">
        <v>2866</v>
      </c>
      <c r="H1215" s="44">
        <v>2815</v>
      </c>
      <c r="I1215" s="71">
        <f t="shared" si="303"/>
        <v>27.251250000000002</v>
      </c>
      <c r="J1215" s="72">
        <v>0</v>
      </c>
      <c r="K1215" s="38">
        <f t="shared" si="292"/>
        <v>2.7251250000000002</v>
      </c>
      <c r="L1215" s="38">
        <f t="shared" si="293"/>
        <v>0.81753750000000003</v>
      </c>
      <c r="M1215" s="38">
        <f t="shared" si="294"/>
        <v>1.6350750000000001</v>
      </c>
      <c r="N1215" s="38">
        <f t="shared" si="295"/>
        <v>0.54502500000000009</v>
      </c>
      <c r="O1215" s="38">
        <f t="shared" si="296"/>
        <v>0.54502500000000009</v>
      </c>
      <c r="P1215" s="38">
        <f t="shared" si="297"/>
        <v>0.34064062500000003</v>
      </c>
      <c r="Q1215" s="38">
        <f t="shared" si="298"/>
        <v>1.3625625000000001</v>
      </c>
      <c r="R1215" s="38">
        <f t="shared" si="299"/>
        <v>0.24526125000000001</v>
      </c>
      <c r="S1215" s="38">
        <f t="shared" si="300"/>
        <v>2.7251250000000005E-2</v>
      </c>
      <c r="T1215" s="39">
        <f t="shared" si="301"/>
        <v>35.49475312500001</v>
      </c>
    </row>
    <row r="1216" spans="2:20" x14ac:dyDescent="0.2">
      <c r="B1216" s="109">
        <v>1095</v>
      </c>
      <c r="C1216" s="30" t="s">
        <v>1200</v>
      </c>
      <c r="D1216" s="70">
        <v>25035.77</v>
      </c>
      <c r="E1216" s="69">
        <v>26152.37</v>
      </c>
      <c r="F1216" s="33">
        <v>1188</v>
      </c>
      <c r="G1216" s="34">
        <v>2867</v>
      </c>
      <c r="H1216" s="44">
        <v>2815</v>
      </c>
      <c r="I1216" s="71">
        <f t="shared" si="303"/>
        <v>34.698</v>
      </c>
      <c r="J1216" s="72">
        <v>0</v>
      </c>
      <c r="K1216" s="38">
        <f t="shared" si="292"/>
        <v>3.4698000000000002</v>
      </c>
      <c r="L1216" s="38">
        <f t="shared" si="293"/>
        <v>1.04094</v>
      </c>
      <c r="M1216" s="38">
        <f t="shared" si="294"/>
        <v>2.08188</v>
      </c>
      <c r="N1216" s="38">
        <f t="shared" si="295"/>
        <v>0.69396000000000002</v>
      </c>
      <c r="O1216" s="38">
        <f t="shared" si="296"/>
        <v>0.69396000000000002</v>
      </c>
      <c r="P1216" s="38">
        <f t="shared" si="297"/>
        <v>0.43372500000000003</v>
      </c>
      <c r="Q1216" s="38">
        <f t="shared" si="298"/>
        <v>1.7349000000000001</v>
      </c>
      <c r="R1216" s="38">
        <f t="shared" si="299"/>
        <v>0.312282</v>
      </c>
      <c r="S1216" s="38">
        <f t="shared" si="300"/>
        <v>3.4698E-2</v>
      </c>
      <c r="T1216" s="39">
        <f t="shared" si="301"/>
        <v>45.194144999999999</v>
      </c>
    </row>
    <row r="1217" spans="1:20" x14ac:dyDescent="0.2">
      <c r="B1217" s="109">
        <v>1096</v>
      </c>
      <c r="C1217" s="30" t="s">
        <v>1201</v>
      </c>
      <c r="D1217" s="70">
        <v>37553.65</v>
      </c>
      <c r="E1217" s="69">
        <v>39228.54</v>
      </c>
      <c r="F1217" s="33">
        <v>1189</v>
      </c>
      <c r="G1217" s="34">
        <v>2868</v>
      </c>
      <c r="H1217" s="44">
        <v>2815</v>
      </c>
      <c r="I1217" s="71">
        <f t="shared" si="303"/>
        <v>43.931999999999995</v>
      </c>
      <c r="J1217" s="72">
        <v>0</v>
      </c>
      <c r="K1217" s="38">
        <f t="shared" si="292"/>
        <v>4.3931999999999993</v>
      </c>
      <c r="L1217" s="38">
        <f t="shared" si="293"/>
        <v>1.3179599999999998</v>
      </c>
      <c r="M1217" s="38">
        <f t="shared" si="294"/>
        <v>2.6359199999999996</v>
      </c>
      <c r="N1217" s="38">
        <f t="shared" si="295"/>
        <v>0.87863999999999987</v>
      </c>
      <c r="O1217" s="38">
        <f t="shared" si="296"/>
        <v>0.87863999999999987</v>
      </c>
      <c r="P1217" s="38">
        <f t="shared" si="297"/>
        <v>0.54914999999999992</v>
      </c>
      <c r="Q1217" s="38">
        <f t="shared" si="298"/>
        <v>2.1965999999999997</v>
      </c>
      <c r="R1217" s="38">
        <f t="shared" si="299"/>
        <v>0.39538799999999991</v>
      </c>
      <c r="S1217" s="38">
        <f t="shared" si="300"/>
        <v>4.3931999999999999E-2</v>
      </c>
      <c r="T1217" s="39">
        <f t="shared" si="301"/>
        <v>57.221429999999977</v>
      </c>
    </row>
    <row r="1218" spans="1:20" x14ac:dyDescent="0.2">
      <c r="B1218" s="109">
        <v>1097</v>
      </c>
      <c r="C1218" s="30" t="s">
        <v>1202</v>
      </c>
      <c r="D1218" s="70">
        <v>50071.55</v>
      </c>
      <c r="E1218" s="69">
        <v>52304.74</v>
      </c>
      <c r="F1218" s="33">
        <v>1190</v>
      </c>
      <c r="G1218" s="34">
        <v>2869</v>
      </c>
      <c r="H1218" s="44">
        <v>2815</v>
      </c>
      <c r="I1218" s="71">
        <f t="shared" si="303"/>
        <v>58.22775</v>
      </c>
      <c r="J1218" s="72">
        <v>0</v>
      </c>
      <c r="K1218" s="38">
        <f t="shared" si="292"/>
        <v>5.822775</v>
      </c>
      <c r="L1218" s="38">
        <f t="shared" si="293"/>
        <v>1.7468325</v>
      </c>
      <c r="M1218" s="38">
        <f t="shared" si="294"/>
        <v>3.493665</v>
      </c>
      <c r="N1218" s="38">
        <f t="shared" si="295"/>
        <v>1.164555</v>
      </c>
      <c r="O1218" s="38">
        <f t="shared" si="296"/>
        <v>1.164555</v>
      </c>
      <c r="P1218" s="38">
        <f t="shared" si="297"/>
        <v>0.727846875</v>
      </c>
      <c r="Q1218" s="38">
        <f t="shared" si="298"/>
        <v>2.9113875</v>
      </c>
      <c r="R1218" s="38">
        <f t="shared" si="299"/>
        <v>0.52404974999999998</v>
      </c>
      <c r="S1218" s="38">
        <f t="shared" si="300"/>
        <v>5.8227750000000002E-2</v>
      </c>
      <c r="T1218" s="39">
        <f t="shared" si="301"/>
        <v>75.841644375000016</v>
      </c>
    </row>
    <row r="1219" spans="1:20" x14ac:dyDescent="0.2">
      <c r="B1219" s="109">
        <v>1098</v>
      </c>
      <c r="C1219" s="30" t="s">
        <v>1203</v>
      </c>
      <c r="D1219" s="70">
        <v>62589.43</v>
      </c>
      <c r="E1219" s="69">
        <v>65380.92</v>
      </c>
      <c r="F1219" s="33">
        <v>1191</v>
      </c>
      <c r="G1219" s="34">
        <v>2870</v>
      </c>
      <c r="H1219" s="44">
        <v>2815</v>
      </c>
      <c r="I1219" s="71">
        <f t="shared" si="303"/>
        <v>69.246749999999992</v>
      </c>
      <c r="J1219" s="72">
        <v>0</v>
      </c>
      <c r="K1219" s="38">
        <f t="shared" si="292"/>
        <v>6.9246749999999997</v>
      </c>
      <c r="L1219" s="38">
        <f t="shared" si="293"/>
        <v>2.0774024999999998</v>
      </c>
      <c r="M1219" s="38">
        <f t="shared" si="294"/>
        <v>4.1548049999999996</v>
      </c>
      <c r="N1219" s="38">
        <f t="shared" si="295"/>
        <v>1.3849349999999998</v>
      </c>
      <c r="O1219" s="38">
        <f t="shared" si="296"/>
        <v>1.3849349999999998</v>
      </c>
      <c r="P1219" s="38">
        <f t="shared" si="297"/>
        <v>0.86558437499999996</v>
      </c>
      <c r="Q1219" s="38">
        <f t="shared" si="298"/>
        <v>3.4623374999999998</v>
      </c>
      <c r="R1219" s="38">
        <f t="shared" si="299"/>
        <v>0.62322074999999988</v>
      </c>
      <c r="S1219" s="38">
        <f t="shared" si="300"/>
        <v>6.9246749999999996E-2</v>
      </c>
      <c r="T1219" s="39">
        <f t="shared" si="301"/>
        <v>90.193891874999991</v>
      </c>
    </row>
    <row r="1220" spans="1:20" x14ac:dyDescent="0.2">
      <c r="B1220" s="109">
        <v>1099</v>
      </c>
      <c r="C1220" s="30" t="s">
        <v>1204</v>
      </c>
      <c r="D1220" s="70">
        <v>100143.09</v>
      </c>
      <c r="E1220" s="69">
        <v>104609.47</v>
      </c>
      <c r="F1220" s="33">
        <v>1192</v>
      </c>
      <c r="G1220" s="34">
        <v>2871</v>
      </c>
      <c r="H1220" s="44">
        <v>2815</v>
      </c>
      <c r="I1220" s="71">
        <f t="shared" si="303"/>
        <v>97.094999999999985</v>
      </c>
      <c r="J1220" s="72">
        <v>0</v>
      </c>
      <c r="K1220" s="38">
        <f t="shared" si="292"/>
        <v>9.7094999999999985</v>
      </c>
      <c r="L1220" s="38">
        <f t="shared" si="293"/>
        <v>2.9128499999999993</v>
      </c>
      <c r="M1220" s="38">
        <f t="shared" si="294"/>
        <v>5.8256999999999985</v>
      </c>
      <c r="N1220" s="38">
        <f t="shared" si="295"/>
        <v>1.9418999999999997</v>
      </c>
      <c r="O1220" s="38">
        <f t="shared" si="296"/>
        <v>1.9418999999999997</v>
      </c>
      <c r="P1220" s="38">
        <f t="shared" si="297"/>
        <v>1.2136874999999998</v>
      </c>
      <c r="Q1220" s="38">
        <f t="shared" si="298"/>
        <v>4.8547499999999992</v>
      </c>
      <c r="R1220" s="38">
        <f t="shared" si="299"/>
        <v>0.87385499999999983</v>
      </c>
      <c r="S1220" s="38">
        <f t="shared" si="300"/>
        <v>9.7094999999999987E-2</v>
      </c>
      <c r="T1220" s="39">
        <f t="shared" si="301"/>
        <v>126.46623750000001</v>
      </c>
    </row>
    <row r="1221" spans="1:20" x14ac:dyDescent="0.2">
      <c r="B1221" s="109">
        <v>1100</v>
      </c>
      <c r="C1221" s="30" t="s">
        <v>1205</v>
      </c>
      <c r="D1221" s="70">
        <v>150214.64000000001</v>
      </c>
      <c r="E1221" s="69">
        <v>156914.21</v>
      </c>
      <c r="F1221" s="33">
        <v>1193</v>
      </c>
      <c r="G1221" s="34">
        <v>2872</v>
      </c>
      <c r="H1221" s="44">
        <v>2815</v>
      </c>
      <c r="I1221" s="71">
        <f t="shared" si="303"/>
        <v>145.941</v>
      </c>
      <c r="J1221" s="72">
        <v>0</v>
      </c>
      <c r="K1221" s="38">
        <f t="shared" si="292"/>
        <v>14.594100000000001</v>
      </c>
      <c r="L1221" s="38">
        <f t="shared" si="293"/>
        <v>4.3782300000000003</v>
      </c>
      <c r="M1221" s="38">
        <f t="shared" si="294"/>
        <v>8.7564600000000006</v>
      </c>
      <c r="N1221" s="38">
        <f t="shared" si="295"/>
        <v>2.9188200000000002</v>
      </c>
      <c r="O1221" s="38">
        <f t="shared" si="296"/>
        <v>2.9188200000000002</v>
      </c>
      <c r="P1221" s="38">
        <f t="shared" si="297"/>
        <v>1.8242625000000001</v>
      </c>
      <c r="Q1221" s="38">
        <f t="shared" si="298"/>
        <v>7.2970500000000005</v>
      </c>
      <c r="R1221" s="38">
        <f t="shared" si="299"/>
        <v>1.313469</v>
      </c>
      <c r="S1221" s="38">
        <f t="shared" si="300"/>
        <v>0.14594100000000002</v>
      </c>
      <c r="T1221" s="39">
        <f t="shared" si="301"/>
        <v>190.08815250000004</v>
      </c>
    </row>
    <row r="1222" spans="1:20" x14ac:dyDescent="0.2">
      <c r="B1222" s="109">
        <v>1101</v>
      </c>
      <c r="C1222" s="30" t="s">
        <v>1206</v>
      </c>
      <c r="D1222" s="70">
        <v>250357.73</v>
      </c>
      <c r="E1222" s="69">
        <v>261523.68</v>
      </c>
      <c r="F1222" s="33">
        <v>1194</v>
      </c>
      <c r="G1222" s="34">
        <v>2873</v>
      </c>
      <c r="H1222" s="44">
        <v>2815</v>
      </c>
      <c r="I1222" s="71">
        <f t="shared" si="303"/>
        <v>196.5735</v>
      </c>
      <c r="J1222" s="72">
        <v>0</v>
      </c>
      <c r="K1222" s="38">
        <f t="shared" si="292"/>
        <v>19.657350000000001</v>
      </c>
      <c r="L1222" s="38">
        <f t="shared" si="293"/>
        <v>5.8972049999999996</v>
      </c>
      <c r="M1222" s="38">
        <f t="shared" si="294"/>
        <v>11.794409999999999</v>
      </c>
      <c r="N1222" s="38">
        <f t="shared" si="295"/>
        <v>3.93147</v>
      </c>
      <c r="O1222" s="38">
        <f t="shared" si="296"/>
        <v>3.93147</v>
      </c>
      <c r="P1222" s="38">
        <f t="shared" si="297"/>
        <v>2.4571687500000001</v>
      </c>
      <c r="Q1222" s="38">
        <f t="shared" si="298"/>
        <v>9.8286750000000005</v>
      </c>
      <c r="R1222" s="38">
        <f t="shared" si="299"/>
        <v>1.7691614999999998</v>
      </c>
      <c r="S1222" s="38">
        <f t="shared" si="300"/>
        <v>0.19657350000000001</v>
      </c>
      <c r="T1222" s="39">
        <f t="shared" si="301"/>
        <v>256.03698374999999</v>
      </c>
    </row>
    <row r="1223" spans="1:20" x14ac:dyDescent="0.2">
      <c r="B1223" s="109">
        <v>1102</v>
      </c>
      <c r="C1223" s="30" t="s">
        <v>1207</v>
      </c>
      <c r="D1223" s="70">
        <v>375536.58</v>
      </c>
      <c r="E1223" s="69">
        <v>392285.51</v>
      </c>
      <c r="F1223" s="33">
        <v>1195</v>
      </c>
      <c r="G1223" s="34">
        <v>2874</v>
      </c>
      <c r="H1223" s="44">
        <v>2815</v>
      </c>
      <c r="I1223" s="71">
        <f t="shared" si="303"/>
        <v>258.07799999999997</v>
      </c>
      <c r="J1223" s="72">
        <v>0</v>
      </c>
      <c r="K1223" s="38">
        <f t="shared" si="292"/>
        <v>25.8078</v>
      </c>
      <c r="L1223" s="38">
        <f t="shared" si="293"/>
        <v>7.7423399999999987</v>
      </c>
      <c r="M1223" s="38">
        <f t="shared" si="294"/>
        <v>15.484679999999997</v>
      </c>
      <c r="N1223" s="38">
        <f t="shared" si="295"/>
        <v>5.1615599999999997</v>
      </c>
      <c r="O1223" s="38">
        <f t="shared" si="296"/>
        <v>5.1615599999999997</v>
      </c>
      <c r="P1223" s="38">
        <f t="shared" si="297"/>
        <v>3.225975</v>
      </c>
      <c r="Q1223" s="38">
        <f t="shared" si="298"/>
        <v>12.9039</v>
      </c>
      <c r="R1223" s="38">
        <f t="shared" si="299"/>
        <v>2.3227019999999996</v>
      </c>
      <c r="S1223" s="38">
        <f t="shared" si="300"/>
        <v>0.25807799999999997</v>
      </c>
      <c r="T1223" s="39">
        <f t="shared" si="301"/>
        <v>336.14659499999999</v>
      </c>
    </row>
    <row r="1224" spans="1:20" x14ac:dyDescent="0.2">
      <c r="B1224" s="109">
        <v>1103</v>
      </c>
      <c r="C1224" s="30" t="s">
        <v>1208</v>
      </c>
      <c r="D1224" s="70">
        <v>500715.44</v>
      </c>
      <c r="E1224" s="69">
        <v>523047.35</v>
      </c>
      <c r="F1224" s="33">
        <v>1196</v>
      </c>
      <c r="G1224" s="34">
        <v>2875</v>
      </c>
      <c r="H1224" s="44">
        <v>2815</v>
      </c>
      <c r="I1224" s="71">
        <f t="shared" si="303"/>
        <v>304.09424999999999</v>
      </c>
      <c r="J1224" s="72">
        <v>0</v>
      </c>
      <c r="K1224" s="38">
        <f t="shared" si="292"/>
        <v>30.409424999999999</v>
      </c>
      <c r="L1224" s="38">
        <f t="shared" si="293"/>
        <v>9.1228274999999996</v>
      </c>
      <c r="M1224" s="38">
        <f t="shared" si="294"/>
        <v>18.245654999999999</v>
      </c>
      <c r="N1224" s="38">
        <f t="shared" si="295"/>
        <v>6.0818849999999998</v>
      </c>
      <c r="O1224" s="38">
        <f t="shared" si="296"/>
        <v>6.0818849999999998</v>
      </c>
      <c r="P1224" s="38">
        <f t="shared" si="297"/>
        <v>3.8011781249999999</v>
      </c>
      <c r="Q1224" s="38">
        <f t="shared" si="298"/>
        <v>15.204712499999999</v>
      </c>
      <c r="R1224" s="38">
        <f t="shared" si="299"/>
        <v>2.7368482499999995</v>
      </c>
      <c r="S1224" s="38">
        <f t="shared" si="300"/>
        <v>0.30409425000000001</v>
      </c>
      <c r="T1224" s="39">
        <f t="shared" si="301"/>
        <v>396.08276062499993</v>
      </c>
    </row>
    <row r="1225" spans="1:20" x14ac:dyDescent="0.2">
      <c r="B1225" s="109">
        <v>1104</v>
      </c>
      <c r="C1225" s="30" t="s">
        <v>1209</v>
      </c>
      <c r="D1225" s="70">
        <v>751073.17</v>
      </c>
      <c r="E1225" s="69">
        <v>784571.03</v>
      </c>
      <c r="F1225" s="33">
        <v>1626</v>
      </c>
      <c r="G1225" s="34">
        <v>2876</v>
      </c>
      <c r="H1225" s="44">
        <v>2815</v>
      </c>
      <c r="I1225" s="71">
        <f t="shared" si="303"/>
        <v>365.0025</v>
      </c>
      <c r="J1225" s="72">
        <v>0</v>
      </c>
      <c r="K1225" s="38">
        <f t="shared" si="292"/>
        <v>36.500250000000001</v>
      </c>
      <c r="L1225" s="38">
        <f t="shared" si="293"/>
        <v>10.950075</v>
      </c>
      <c r="M1225" s="38">
        <f t="shared" si="294"/>
        <v>21.90015</v>
      </c>
      <c r="N1225" s="38">
        <f t="shared" si="295"/>
        <v>7.3000499999999997</v>
      </c>
      <c r="O1225" s="38">
        <f t="shared" si="296"/>
        <v>7.3000499999999997</v>
      </c>
      <c r="P1225" s="38">
        <f t="shared" si="297"/>
        <v>4.5625312500000001</v>
      </c>
      <c r="Q1225" s="38">
        <f t="shared" si="298"/>
        <v>18.250125000000001</v>
      </c>
      <c r="R1225" s="38">
        <f t="shared" si="299"/>
        <v>3.2850224999999997</v>
      </c>
      <c r="S1225" s="38">
        <f t="shared" si="300"/>
        <v>0.36500250000000001</v>
      </c>
      <c r="T1225" s="39">
        <f t="shared" si="301"/>
        <v>475.41575625000007</v>
      </c>
    </row>
    <row r="1226" spans="1:20" x14ac:dyDescent="0.2">
      <c r="B1226" s="109">
        <v>1105</v>
      </c>
      <c r="C1226" s="30" t="s">
        <v>1210</v>
      </c>
      <c r="D1226" s="70">
        <v>1126609.75</v>
      </c>
      <c r="E1226" s="69">
        <v>1176856.54</v>
      </c>
      <c r="F1226" s="33">
        <v>1627</v>
      </c>
      <c r="G1226" s="34">
        <v>2877</v>
      </c>
      <c r="H1226" s="44">
        <v>2815</v>
      </c>
      <c r="I1226" s="71">
        <f t="shared" si="303"/>
        <v>437.3775</v>
      </c>
      <c r="J1226" s="72">
        <v>0</v>
      </c>
      <c r="K1226" s="38">
        <f t="shared" si="292"/>
        <v>43.737750000000005</v>
      </c>
      <c r="L1226" s="38">
        <f t="shared" si="293"/>
        <v>13.121324999999999</v>
      </c>
      <c r="M1226" s="38">
        <f t="shared" si="294"/>
        <v>26.242649999999998</v>
      </c>
      <c r="N1226" s="38">
        <f t="shared" si="295"/>
        <v>8.7475500000000004</v>
      </c>
      <c r="O1226" s="38">
        <f t="shared" si="296"/>
        <v>8.7475500000000004</v>
      </c>
      <c r="P1226" s="38">
        <f t="shared" si="297"/>
        <v>5.4672187500000007</v>
      </c>
      <c r="Q1226" s="38">
        <f t="shared" si="298"/>
        <v>21.868875000000003</v>
      </c>
      <c r="R1226" s="38">
        <f t="shared" si="299"/>
        <v>3.9363974999999995</v>
      </c>
      <c r="S1226" s="38">
        <f t="shared" si="300"/>
        <v>0.43737750000000003</v>
      </c>
      <c r="T1226" s="39">
        <f t="shared" si="301"/>
        <v>569.68419375000019</v>
      </c>
    </row>
    <row r="1227" spans="1:20" x14ac:dyDescent="0.2">
      <c r="A1227" s="55" t="s">
        <v>566</v>
      </c>
      <c r="B1227" s="109">
        <v>1106</v>
      </c>
      <c r="C1227" s="30" t="s">
        <v>1211</v>
      </c>
      <c r="D1227" s="70">
        <v>1502146.34</v>
      </c>
      <c r="E1227" s="69">
        <v>1569142.07</v>
      </c>
      <c r="F1227" s="33">
        <v>1628</v>
      </c>
      <c r="G1227" s="34">
        <v>2878</v>
      </c>
      <c r="H1227" s="44">
        <v>2815</v>
      </c>
      <c r="I1227" s="71">
        <f t="shared" si="303"/>
        <v>508.56074999999998</v>
      </c>
      <c r="J1227" s="72">
        <v>0</v>
      </c>
      <c r="K1227" s="38">
        <f t="shared" si="292"/>
        <v>50.856075000000004</v>
      </c>
      <c r="L1227" s="38">
        <f t="shared" si="293"/>
        <v>15.256822499999998</v>
      </c>
      <c r="M1227" s="38">
        <f t="shared" si="294"/>
        <v>30.513644999999997</v>
      </c>
      <c r="N1227" s="38">
        <f t="shared" si="295"/>
        <v>10.171215</v>
      </c>
      <c r="O1227" s="38">
        <f t="shared" si="296"/>
        <v>10.171215</v>
      </c>
      <c r="P1227" s="38">
        <f t="shared" si="297"/>
        <v>6.3570093750000005</v>
      </c>
      <c r="Q1227" s="38">
        <f t="shared" si="298"/>
        <v>25.428037500000002</v>
      </c>
      <c r="R1227" s="38">
        <f t="shared" si="299"/>
        <v>4.5770467499999992</v>
      </c>
      <c r="S1227" s="38">
        <f t="shared" si="300"/>
        <v>0.50856075000000001</v>
      </c>
      <c r="T1227" s="39">
        <f t="shared" si="301"/>
        <v>662.40037687499989</v>
      </c>
    </row>
    <row r="1228" spans="1:20" x14ac:dyDescent="0.2">
      <c r="B1228" s="109">
        <v>1107</v>
      </c>
      <c r="C1228" s="30" t="s">
        <v>1212</v>
      </c>
      <c r="D1228" s="70">
        <v>1502146.34</v>
      </c>
      <c r="E1228" s="69">
        <v>1569142.07</v>
      </c>
      <c r="F1228" s="33">
        <v>1629</v>
      </c>
      <c r="G1228" s="34">
        <v>2879</v>
      </c>
      <c r="H1228" s="44">
        <v>2815</v>
      </c>
      <c r="I1228" s="71">
        <f t="shared" si="303"/>
        <v>555.54975000000002</v>
      </c>
      <c r="J1228" s="72">
        <v>0</v>
      </c>
      <c r="K1228" s="38">
        <f t="shared" ref="K1228:K1241" si="304">0.1*I1228</f>
        <v>55.554975000000006</v>
      </c>
      <c r="L1228" s="38">
        <f t="shared" ref="L1228:L1241" si="305">0.03*I1228</f>
        <v>16.6664925</v>
      </c>
      <c r="M1228" s="38">
        <f t="shared" ref="M1228:M1241" si="306">0.06*I1228</f>
        <v>33.332985000000001</v>
      </c>
      <c r="N1228" s="38">
        <f t="shared" ref="N1228:N1241" si="307">0.02*I1228</f>
        <v>11.110995000000001</v>
      </c>
      <c r="O1228" s="38">
        <f t="shared" ref="O1228:O1241" si="308">0.02*I1228</f>
        <v>11.110995000000001</v>
      </c>
      <c r="P1228" s="38">
        <f t="shared" ref="P1228:P1241" si="309">0.0125*I1228</f>
        <v>6.9443718750000007</v>
      </c>
      <c r="Q1228" s="38">
        <f t="shared" ref="Q1228:Q1241" si="310">0.05*I1228</f>
        <v>27.777487500000003</v>
      </c>
      <c r="R1228" s="38">
        <f t="shared" ref="R1228:R1241" si="311">0.009*I1228</f>
        <v>4.9999477499999996</v>
      </c>
      <c r="S1228" s="38">
        <f t="shared" ref="S1228:S1241" si="312">0.001*I1228</f>
        <v>0.55554975000000006</v>
      </c>
      <c r="T1228" s="39">
        <f t="shared" ref="T1228:T1241" si="313">SUM(I1228:S1228)</f>
        <v>723.60354937500006</v>
      </c>
    </row>
    <row r="1229" spans="1:20" ht="28.5" x14ac:dyDescent="0.2">
      <c r="B1229" s="109">
        <v>1108</v>
      </c>
      <c r="C1229" s="30" t="s">
        <v>1213</v>
      </c>
      <c r="D1229" s="70" t="s">
        <v>67</v>
      </c>
      <c r="E1229" s="69" t="s">
        <v>67</v>
      </c>
      <c r="F1229" s="33" t="s">
        <v>30</v>
      </c>
      <c r="G1229" s="34">
        <v>3685</v>
      </c>
      <c r="H1229" s="44" t="s">
        <v>30</v>
      </c>
      <c r="I1229" s="71">
        <f>I952*0.25</f>
        <v>23.197499999999998</v>
      </c>
      <c r="J1229" s="72">
        <v>19.170000000000002</v>
      </c>
      <c r="K1229" s="38">
        <f t="shared" si="304"/>
        <v>2.31975</v>
      </c>
      <c r="L1229" s="38">
        <f t="shared" si="305"/>
        <v>0.6959249999999999</v>
      </c>
      <c r="M1229" s="38">
        <f t="shared" si="306"/>
        <v>1.3918499999999998</v>
      </c>
      <c r="N1229" s="38">
        <f t="shared" si="307"/>
        <v>0.46394999999999997</v>
      </c>
      <c r="O1229" s="38">
        <f t="shared" si="308"/>
        <v>0.46394999999999997</v>
      </c>
      <c r="P1229" s="38">
        <f t="shared" si="309"/>
        <v>0.28996875</v>
      </c>
      <c r="Q1229" s="38">
        <f t="shared" si="310"/>
        <v>1.159875</v>
      </c>
      <c r="R1229" s="38">
        <f t="shared" si="311"/>
        <v>0.20877749999999998</v>
      </c>
      <c r="S1229" s="38">
        <f t="shared" si="312"/>
        <v>2.3197499999999999E-2</v>
      </c>
      <c r="T1229" s="39">
        <f t="shared" si="313"/>
        <v>49.384743749999991</v>
      </c>
    </row>
    <row r="1230" spans="1:20" ht="28.5" x14ac:dyDescent="0.2">
      <c r="B1230" s="109">
        <v>1109</v>
      </c>
      <c r="C1230" s="30" t="s">
        <v>1214</v>
      </c>
      <c r="D1230" s="70" t="s">
        <v>67</v>
      </c>
      <c r="E1230" s="69" t="s">
        <v>67</v>
      </c>
      <c r="F1230" s="33">
        <v>1199</v>
      </c>
      <c r="G1230" s="34">
        <v>2880</v>
      </c>
      <c r="H1230" s="35" t="s">
        <v>30</v>
      </c>
      <c r="I1230" s="71">
        <f t="shared" ref="I1230:I1240" si="314">I957*0.25</f>
        <v>9.2774999999999999</v>
      </c>
      <c r="J1230" s="72">
        <v>19.170000000000002</v>
      </c>
      <c r="K1230" s="38">
        <f t="shared" si="304"/>
        <v>0.92775000000000007</v>
      </c>
      <c r="L1230" s="38">
        <f t="shared" si="305"/>
        <v>0.27832499999999999</v>
      </c>
      <c r="M1230" s="38">
        <f t="shared" si="306"/>
        <v>0.55664999999999998</v>
      </c>
      <c r="N1230" s="38">
        <f t="shared" si="307"/>
        <v>0.18554999999999999</v>
      </c>
      <c r="O1230" s="38">
        <f t="shared" si="308"/>
        <v>0.18554999999999999</v>
      </c>
      <c r="P1230" s="38">
        <f t="shared" si="309"/>
        <v>0.11596875000000001</v>
      </c>
      <c r="Q1230" s="38">
        <f t="shared" si="310"/>
        <v>0.46387500000000004</v>
      </c>
      <c r="R1230" s="38">
        <f t="shared" si="311"/>
        <v>8.3497499999999988E-2</v>
      </c>
      <c r="S1230" s="38">
        <f t="shared" si="312"/>
        <v>9.2774999999999993E-3</v>
      </c>
      <c r="T1230" s="39">
        <f t="shared" si="313"/>
        <v>31.253943750000001</v>
      </c>
    </row>
    <row r="1231" spans="1:20" ht="28.5" x14ac:dyDescent="0.2">
      <c r="B1231" s="109">
        <v>1110</v>
      </c>
      <c r="C1231" s="30" t="s">
        <v>1215</v>
      </c>
      <c r="D1231" s="70" t="s">
        <v>67</v>
      </c>
      <c r="E1231" s="69" t="s">
        <v>67</v>
      </c>
      <c r="F1231" s="33">
        <v>1200</v>
      </c>
      <c r="G1231" s="34">
        <v>2881</v>
      </c>
      <c r="H1231" s="44">
        <v>2880</v>
      </c>
      <c r="I1231" s="71">
        <f t="shared" si="314"/>
        <v>2.3199999999999998</v>
      </c>
      <c r="J1231" s="72">
        <v>0</v>
      </c>
      <c r="K1231" s="38">
        <f t="shared" si="304"/>
        <v>0.23199999999999998</v>
      </c>
      <c r="L1231" s="38">
        <f t="shared" si="305"/>
        <v>6.9599999999999995E-2</v>
      </c>
      <c r="M1231" s="38">
        <f t="shared" si="306"/>
        <v>0.13919999999999999</v>
      </c>
      <c r="N1231" s="38">
        <f t="shared" si="307"/>
        <v>4.6399999999999997E-2</v>
      </c>
      <c r="O1231" s="38">
        <f t="shared" si="308"/>
        <v>4.6399999999999997E-2</v>
      </c>
      <c r="P1231" s="38">
        <f t="shared" si="309"/>
        <v>2.8999999999999998E-2</v>
      </c>
      <c r="Q1231" s="38">
        <f t="shared" si="310"/>
        <v>0.11599999999999999</v>
      </c>
      <c r="R1231" s="38">
        <f t="shared" si="311"/>
        <v>2.0879999999999996E-2</v>
      </c>
      <c r="S1231" s="38">
        <f t="shared" si="312"/>
        <v>2.32E-3</v>
      </c>
      <c r="T1231" s="39">
        <f t="shared" si="313"/>
        <v>3.0218000000000003</v>
      </c>
    </row>
    <row r="1232" spans="1:20" ht="28.5" x14ac:dyDescent="0.2">
      <c r="B1232" s="109">
        <v>1111</v>
      </c>
      <c r="C1232" s="30" t="s">
        <v>1216</v>
      </c>
      <c r="D1232" s="70" t="s">
        <v>67</v>
      </c>
      <c r="E1232" s="69" t="s">
        <v>67</v>
      </c>
      <c r="F1232" s="33">
        <v>1201</v>
      </c>
      <c r="G1232" s="34">
        <v>2882</v>
      </c>
      <c r="H1232" s="35">
        <v>2880</v>
      </c>
      <c r="I1232" s="71">
        <f t="shared" si="314"/>
        <v>1.39</v>
      </c>
      <c r="J1232" s="72">
        <v>0</v>
      </c>
      <c r="K1232" s="38">
        <f t="shared" si="304"/>
        <v>0.13899999999999998</v>
      </c>
      <c r="L1232" s="38">
        <f t="shared" si="305"/>
        <v>4.1699999999999994E-2</v>
      </c>
      <c r="M1232" s="38">
        <f t="shared" si="306"/>
        <v>8.3399999999999988E-2</v>
      </c>
      <c r="N1232" s="38">
        <f t="shared" si="307"/>
        <v>2.7799999999999998E-2</v>
      </c>
      <c r="O1232" s="38">
        <f t="shared" si="308"/>
        <v>2.7799999999999998E-2</v>
      </c>
      <c r="P1232" s="38">
        <f t="shared" si="309"/>
        <v>1.7374999999999998E-2</v>
      </c>
      <c r="Q1232" s="38">
        <f t="shared" si="310"/>
        <v>6.9499999999999992E-2</v>
      </c>
      <c r="R1232" s="38">
        <f t="shared" si="311"/>
        <v>1.2509999999999999E-2</v>
      </c>
      <c r="S1232" s="38">
        <f t="shared" si="312"/>
        <v>1.39E-3</v>
      </c>
      <c r="T1232" s="39">
        <f t="shared" si="313"/>
        <v>1.8104749999999998</v>
      </c>
    </row>
    <row r="1233" spans="2:20" ht="28.5" x14ac:dyDescent="0.2">
      <c r="B1233" s="109">
        <v>1112</v>
      </c>
      <c r="C1233" s="30" t="s">
        <v>1217</v>
      </c>
      <c r="D1233" s="70" t="s">
        <v>67</v>
      </c>
      <c r="E1233" s="69" t="s">
        <v>67</v>
      </c>
      <c r="F1233" s="33">
        <v>1202</v>
      </c>
      <c r="G1233" s="34">
        <v>2883</v>
      </c>
      <c r="H1233" s="35" t="s">
        <v>30</v>
      </c>
      <c r="I1233" s="71">
        <f t="shared" si="314"/>
        <v>14.3825</v>
      </c>
      <c r="J1233" s="72">
        <v>19.170000000000002</v>
      </c>
      <c r="K1233" s="38">
        <f t="shared" si="304"/>
        <v>1.43825</v>
      </c>
      <c r="L1233" s="38">
        <f t="shared" si="305"/>
        <v>0.431475</v>
      </c>
      <c r="M1233" s="38">
        <f t="shared" si="306"/>
        <v>0.86294999999999999</v>
      </c>
      <c r="N1233" s="38">
        <f t="shared" si="307"/>
        <v>0.28765000000000002</v>
      </c>
      <c r="O1233" s="38">
        <f t="shared" si="308"/>
        <v>0.28765000000000002</v>
      </c>
      <c r="P1233" s="38">
        <f t="shared" si="309"/>
        <v>0.17978125</v>
      </c>
      <c r="Q1233" s="38">
        <f t="shared" si="310"/>
        <v>0.71912500000000001</v>
      </c>
      <c r="R1233" s="38">
        <f t="shared" si="311"/>
        <v>0.12944249999999999</v>
      </c>
      <c r="S1233" s="38">
        <f t="shared" si="312"/>
        <v>1.4382500000000001E-2</v>
      </c>
      <c r="T1233" s="39">
        <f t="shared" si="313"/>
        <v>37.903206250000004</v>
      </c>
    </row>
    <row r="1234" spans="2:20" ht="28.5" x14ac:dyDescent="0.2">
      <c r="B1234" s="109">
        <v>1113</v>
      </c>
      <c r="C1234" s="30" t="s">
        <v>1218</v>
      </c>
      <c r="D1234" s="70" t="s">
        <v>67</v>
      </c>
      <c r="E1234" s="69" t="s">
        <v>67</v>
      </c>
      <c r="F1234" s="33">
        <v>1203</v>
      </c>
      <c r="G1234" s="34">
        <v>2884</v>
      </c>
      <c r="H1234" s="35" t="s">
        <v>30</v>
      </c>
      <c r="I1234" s="71">
        <f t="shared" si="314"/>
        <v>14.3825</v>
      </c>
      <c r="J1234" s="72">
        <v>19.170000000000002</v>
      </c>
      <c r="K1234" s="38">
        <f t="shared" si="304"/>
        <v>1.43825</v>
      </c>
      <c r="L1234" s="38">
        <f t="shared" si="305"/>
        <v>0.431475</v>
      </c>
      <c r="M1234" s="38">
        <f t="shared" si="306"/>
        <v>0.86294999999999999</v>
      </c>
      <c r="N1234" s="38">
        <f t="shared" si="307"/>
        <v>0.28765000000000002</v>
      </c>
      <c r="O1234" s="38">
        <f t="shared" si="308"/>
        <v>0.28765000000000002</v>
      </c>
      <c r="P1234" s="38">
        <f t="shared" si="309"/>
        <v>0.17978125</v>
      </c>
      <c r="Q1234" s="38">
        <f t="shared" si="310"/>
        <v>0.71912500000000001</v>
      </c>
      <c r="R1234" s="38">
        <f t="shared" si="311"/>
        <v>0.12944249999999999</v>
      </c>
      <c r="S1234" s="38">
        <f t="shared" si="312"/>
        <v>1.4382500000000001E-2</v>
      </c>
      <c r="T1234" s="39">
        <f t="shared" si="313"/>
        <v>37.903206250000004</v>
      </c>
    </row>
    <row r="1235" spans="2:20" ht="28.5" x14ac:dyDescent="0.2">
      <c r="B1235" s="109">
        <v>1114</v>
      </c>
      <c r="C1235" s="30" t="s">
        <v>1219</v>
      </c>
      <c r="D1235" s="70" t="s">
        <v>67</v>
      </c>
      <c r="E1235" s="69" t="s">
        <v>67</v>
      </c>
      <c r="F1235" s="33">
        <v>1204</v>
      </c>
      <c r="G1235" s="34">
        <v>2885</v>
      </c>
      <c r="H1235" s="44">
        <v>2884</v>
      </c>
      <c r="I1235" s="71">
        <f t="shared" si="314"/>
        <v>3.2450000000000001</v>
      </c>
      <c r="J1235" s="72">
        <v>0</v>
      </c>
      <c r="K1235" s="38">
        <f t="shared" si="304"/>
        <v>0.32450000000000001</v>
      </c>
      <c r="L1235" s="38">
        <f t="shared" si="305"/>
        <v>9.7350000000000006E-2</v>
      </c>
      <c r="M1235" s="38">
        <f t="shared" si="306"/>
        <v>0.19470000000000001</v>
      </c>
      <c r="N1235" s="38">
        <f t="shared" si="307"/>
        <v>6.4899999999999999E-2</v>
      </c>
      <c r="O1235" s="38">
        <f t="shared" si="308"/>
        <v>6.4899999999999999E-2</v>
      </c>
      <c r="P1235" s="38">
        <f t="shared" si="309"/>
        <v>4.0562500000000001E-2</v>
      </c>
      <c r="Q1235" s="38">
        <f t="shared" si="310"/>
        <v>0.16225000000000001</v>
      </c>
      <c r="R1235" s="38">
        <f t="shared" si="311"/>
        <v>2.9204999999999998E-2</v>
      </c>
      <c r="S1235" s="38">
        <f t="shared" si="312"/>
        <v>3.2450000000000001E-3</v>
      </c>
      <c r="T1235" s="39">
        <f t="shared" si="313"/>
        <v>4.2266125000000008</v>
      </c>
    </row>
    <row r="1236" spans="2:20" ht="28.5" x14ac:dyDescent="0.2">
      <c r="B1236" s="109">
        <v>1115</v>
      </c>
      <c r="C1236" s="30" t="s">
        <v>1220</v>
      </c>
      <c r="D1236" s="70" t="s">
        <v>67</v>
      </c>
      <c r="E1236" s="69" t="s">
        <v>67</v>
      </c>
      <c r="F1236" s="33">
        <v>1205</v>
      </c>
      <c r="G1236" s="34">
        <v>2886</v>
      </c>
      <c r="H1236" s="35">
        <v>2884</v>
      </c>
      <c r="I1236" s="71">
        <f t="shared" si="314"/>
        <v>0.47</v>
      </c>
      <c r="J1236" s="72">
        <v>0</v>
      </c>
      <c r="K1236" s="38">
        <f t="shared" si="304"/>
        <v>4.7E-2</v>
      </c>
      <c r="L1236" s="38">
        <f t="shared" si="305"/>
        <v>1.4099999999999998E-2</v>
      </c>
      <c r="M1236" s="38">
        <f t="shared" si="306"/>
        <v>2.8199999999999996E-2</v>
      </c>
      <c r="N1236" s="38">
        <f t="shared" si="307"/>
        <v>9.4000000000000004E-3</v>
      </c>
      <c r="O1236" s="38">
        <f t="shared" si="308"/>
        <v>9.4000000000000004E-3</v>
      </c>
      <c r="P1236" s="38">
        <f t="shared" si="309"/>
        <v>5.875E-3</v>
      </c>
      <c r="Q1236" s="38">
        <f t="shared" si="310"/>
        <v>2.35E-2</v>
      </c>
      <c r="R1236" s="38">
        <f t="shared" si="311"/>
        <v>4.2299999999999994E-3</v>
      </c>
      <c r="S1236" s="38">
        <f t="shared" si="312"/>
        <v>4.6999999999999999E-4</v>
      </c>
      <c r="T1236" s="39">
        <f t="shared" si="313"/>
        <v>0.6121749999999998</v>
      </c>
    </row>
    <row r="1237" spans="2:20" ht="28.5" x14ac:dyDescent="0.2">
      <c r="B1237" s="109">
        <v>1116</v>
      </c>
      <c r="C1237" s="30" t="s">
        <v>1221</v>
      </c>
      <c r="D1237" s="70" t="s">
        <v>67</v>
      </c>
      <c r="E1237" s="69" t="s">
        <v>67</v>
      </c>
      <c r="F1237" s="33">
        <v>1206</v>
      </c>
      <c r="G1237" s="34">
        <v>2887</v>
      </c>
      <c r="H1237" s="35" t="s">
        <v>30</v>
      </c>
      <c r="I1237" s="71">
        <f t="shared" si="314"/>
        <v>14.3825</v>
      </c>
      <c r="J1237" s="72">
        <v>19.170000000000002</v>
      </c>
      <c r="K1237" s="38">
        <f t="shared" si="304"/>
        <v>1.43825</v>
      </c>
      <c r="L1237" s="38">
        <f t="shared" si="305"/>
        <v>0.431475</v>
      </c>
      <c r="M1237" s="38">
        <f t="shared" si="306"/>
        <v>0.86294999999999999</v>
      </c>
      <c r="N1237" s="38">
        <f t="shared" si="307"/>
        <v>0.28765000000000002</v>
      </c>
      <c r="O1237" s="38">
        <f t="shared" si="308"/>
        <v>0.28765000000000002</v>
      </c>
      <c r="P1237" s="38">
        <f t="shared" si="309"/>
        <v>0.17978125</v>
      </c>
      <c r="Q1237" s="38">
        <f t="shared" si="310"/>
        <v>0.71912500000000001</v>
      </c>
      <c r="R1237" s="38">
        <f t="shared" si="311"/>
        <v>0.12944249999999999</v>
      </c>
      <c r="S1237" s="38">
        <f t="shared" si="312"/>
        <v>1.4382500000000001E-2</v>
      </c>
      <c r="T1237" s="39">
        <f t="shared" si="313"/>
        <v>37.903206250000004</v>
      </c>
    </row>
    <row r="1238" spans="2:20" ht="28.5" x14ac:dyDescent="0.2">
      <c r="B1238" s="109">
        <v>1117</v>
      </c>
      <c r="C1238" s="30" t="s">
        <v>1222</v>
      </c>
      <c r="D1238" s="70" t="s">
        <v>67</v>
      </c>
      <c r="E1238" s="69" t="s">
        <v>67</v>
      </c>
      <c r="F1238" s="33">
        <v>1207</v>
      </c>
      <c r="G1238" s="34">
        <v>2888</v>
      </c>
      <c r="H1238" s="35" t="s">
        <v>30</v>
      </c>
      <c r="I1238" s="71">
        <f t="shared" si="314"/>
        <v>14.3825</v>
      </c>
      <c r="J1238" s="72">
        <v>19.170000000000002</v>
      </c>
      <c r="K1238" s="38">
        <f t="shared" si="304"/>
        <v>1.43825</v>
      </c>
      <c r="L1238" s="38">
        <f t="shared" si="305"/>
        <v>0.431475</v>
      </c>
      <c r="M1238" s="38">
        <f t="shared" si="306"/>
        <v>0.86294999999999999</v>
      </c>
      <c r="N1238" s="38">
        <f t="shared" si="307"/>
        <v>0.28765000000000002</v>
      </c>
      <c r="O1238" s="38">
        <f t="shared" si="308"/>
        <v>0.28765000000000002</v>
      </c>
      <c r="P1238" s="38">
        <f t="shared" si="309"/>
        <v>0.17978125</v>
      </c>
      <c r="Q1238" s="38">
        <f t="shared" si="310"/>
        <v>0.71912500000000001</v>
      </c>
      <c r="R1238" s="38">
        <f t="shared" si="311"/>
        <v>0.12944249999999999</v>
      </c>
      <c r="S1238" s="38">
        <f t="shared" si="312"/>
        <v>1.4382500000000001E-2</v>
      </c>
      <c r="T1238" s="39">
        <f t="shared" si="313"/>
        <v>37.903206250000004</v>
      </c>
    </row>
    <row r="1239" spans="2:20" ht="28.5" x14ac:dyDescent="0.2">
      <c r="B1239" s="109">
        <v>1118</v>
      </c>
      <c r="C1239" s="30" t="s">
        <v>1223</v>
      </c>
      <c r="D1239" s="70" t="s">
        <v>67</v>
      </c>
      <c r="E1239" s="69" t="s">
        <v>67</v>
      </c>
      <c r="F1239" s="33">
        <v>1208</v>
      </c>
      <c r="G1239" s="34">
        <v>2889</v>
      </c>
      <c r="H1239" s="35" t="s">
        <v>30</v>
      </c>
      <c r="I1239" s="71">
        <f t="shared" si="314"/>
        <v>14.3825</v>
      </c>
      <c r="J1239" s="72">
        <v>19.170000000000002</v>
      </c>
      <c r="K1239" s="38">
        <f t="shared" si="304"/>
        <v>1.43825</v>
      </c>
      <c r="L1239" s="38">
        <f t="shared" si="305"/>
        <v>0.431475</v>
      </c>
      <c r="M1239" s="38">
        <f t="shared" si="306"/>
        <v>0.86294999999999999</v>
      </c>
      <c r="N1239" s="38">
        <f t="shared" si="307"/>
        <v>0.28765000000000002</v>
      </c>
      <c r="O1239" s="38">
        <f t="shared" si="308"/>
        <v>0.28765000000000002</v>
      </c>
      <c r="P1239" s="38">
        <f t="shared" si="309"/>
        <v>0.17978125</v>
      </c>
      <c r="Q1239" s="38">
        <f t="shared" si="310"/>
        <v>0.71912500000000001</v>
      </c>
      <c r="R1239" s="38">
        <f t="shared" si="311"/>
        <v>0.12944249999999999</v>
      </c>
      <c r="S1239" s="38">
        <f t="shared" si="312"/>
        <v>1.4382500000000001E-2</v>
      </c>
      <c r="T1239" s="39">
        <f t="shared" si="313"/>
        <v>37.903206250000004</v>
      </c>
    </row>
    <row r="1240" spans="2:20" ht="28.5" x14ac:dyDescent="0.2">
      <c r="B1240" s="109">
        <v>1119</v>
      </c>
      <c r="C1240" s="30" t="s">
        <v>1224</v>
      </c>
      <c r="D1240" s="70" t="s">
        <v>67</v>
      </c>
      <c r="E1240" s="69" t="s">
        <v>67</v>
      </c>
      <c r="F1240" s="33">
        <v>1209</v>
      </c>
      <c r="G1240" s="34">
        <v>2890</v>
      </c>
      <c r="H1240" s="44">
        <v>2815</v>
      </c>
      <c r="I1240" s="71">
        <f t="shared" si="314"/>
        <v>4.6399999999999997</v>
      </c>
      <c r="J1240" s="72">
        <v>0</v>
      </c>
      <c r="K1240" s="38">
        <f t="shared" si="304"/>
        <v>0.46399999999999997</v>
      </c>
      <c r="L1240" s="38">
        <f t="shared" si="305"/>
        <v>0.13919999999999999</v>
      </c>
      <c r="M1240" s="38">
        <f t="shared" si="306"/>
        <v>0.27839999999999998</v>
      </c>
      <c r="N1240" s="38">
        <f t="shared" si="307"/>
        <v>9.2799999999999994E-2</v>
      </c>
      <c r="O1240" s="38">
        <f t="shared" si="308"/>
        <v>9.2799999999999994E-2</v>
      </c>
      <c r="P1240" s="38">
        <f t="shared" si="309"/>
        <v>5.7999999999999996E-2</v>
      </c>
      <c r="Q1240" s="38">
        <f t="shared" si="310"/>
        <v>0.23199999999999998</v>
      </c>
      <c r="R1240" s="38">
        <f t="shared" si="311"/>
        <v>4.1759999999999992E-2</v>
      </c>
      <c r="S1240" s="38">
        <f t="shared" si="312"/>
        <v>4.64E-3</v>
      </c>
      <c r="T1240" s="39">
        <f t="shared" si="313"/>
        <v>6.0436000000000005</v>
      </c>
    </row>
    <row r="1241" spans="2:20" ht="28.5" x14ac:dyDescent="0.2">
      <c r="B1241" s="109">
        <v>1120</v>
      </c>
      <c r="C1241" s="30" t="s">
        <v>1225</v>
      </c>
      <c r="D1241" s="70" t="s">
        <v>67</v>
      </c>
      <c r="E1241" s="69" t="s">
        <v>67</v>
      </c>
      <c r="F1241" s="33">
        <v>1630</v>
      </c>
      <c r="G1241" s="34">
        <v>2891</v>
      </c>
      <c r="H1241" s="35" t="s">
        <v>30</v>
      </c>
      <c r="I1241" s="71">
        <f>I970*0.25</f>
        <v>21.802499999999998</v>
      </c>
      <c r="J1241" s="72">
        <v>19.170000000000002</v>
      </c>
      <c r="K1241" s="38">
        <f t="shared" si="304"/>
        <v>2.18025</v>
      </c>
      <c r="L1241" s="38">
        <f t="shared" si="305"/>
        <v>0.65407499999999996</v>
      </c>
      <c r="M1241" s="38">
        <f t="shared" si="306"/>
        <v>1.3081499999999999</v>
      </c>
      <c r="N1241" s="38">
        <f t="shared" si="307"/>
        <v>0.43604999999999999</v>
      </c>
      <c r="O1241" s="38">
        <f t="shared" si="308"/>
        <v>0.43604999999999999</v>
      </c>
      <c r="P1241" s="38">
        <f t="shared" si="309"/>
        <v>0.27253125</v>
      </c>
      <c r="Q1241" s="38">
        <f t="shared" si="310"/>
        <v>1.090125</v>
      </c>
      <c r="R1241" s="38">
        <f t="shared" si="311"/>
        <v>0.19622249999999997</v>
      </c>
      <c r="S1241" s="38">
        <f t="shared" si="312"/>
        <v>2.1802499999999999E-2</v>
      </c>
      <c r="T1241" s="39">
        <f t="shared" si="313"/>
        <v>47.567756249999995</v>
      </c>
    </row>
    <row r="1242" spans="2:20" x14ac:dyDescent="0.2">
      <c r="B1242" s="187"/>
      <c r="C1242" s="187"/>
      <c r="D1242" s="187"/>
      <c r="E1242" s="187"/>
      <c r="F1242" s="187"/>
      <c r="G1242" s="187"/>
      <c r="H1242" s="187"/>
      <c r="I1242" s="187"/>
      <c r="J1242" s="187"/>
      <c r="K1242" s="187"/>
      <c r="L1242" s="187"/>
      <c r="M1242" s="187"/>
      <c r="N1242" s="187"/>
      <c r="O1242" s="187"/>
      <c r="P1242" s="187"/>
      <c r="Q1242" s="187"/>
      <c r="R1242" s="187"/>
      <c r="S1242" s="187"/>
      <c r="T1242" s="187"/>
    </row>
    <row r="1243" spans="2:20" ht="15.75" x14ac:dyDescent="0.25">
      <c r="B1243" s="102"/>
      <c r="C1243" s="103"/>
      <c r="D1243" s="99"/>
      <c r="E1243" s="100"/>
      <c r="F1243" s="104"/>
      <c r="G1243" s="105"/>
      <c r="H1243" s="106"/>
      <c r="I1243" s="107"/>
      <c r="J1243" s="108"/>
    </row>
    <row r="1244" spans="2:20" ht="15.75" x14ac:dyDescent="0.25">
      <c r="B1244" s="102"/>
      <c r="C1244" s="103"/>
      <c r="D1244" s="99"/>
      <c r="E1244" s="100"/>
      <c r="F1244" s="104"/>
      <c r="G1244" s="105"/>
      <c r="H1244" s="106"/>
      <c r="I1244" s="107"/>
      <c r="J1244" s="108"/>
    </row>
    <row r="1245" spans="2:20" ht="15.75" x14ac:dyDescent="0.25">
      <c r="B1245" s="102"/>
      <c r="C1245" s="103"/>
      <c r="D1245" s="99"/>
      <c r="E1245" s="100"/>
      <c r="F1245" s="104"/>
      <c r="G1245" s="105"/>
      <c r="H1245" s="106"/>
      <c r="I1245" s="107"/>
      <c r="J1245" s="108"/>
    </row>
    <row r="1246" spans="2:20" ht="15.75" x14ac:dyDescent="0.2">
      <c r="B1246" s="207" t="s">
        <v>671</v>
      </c>
      <c r="C1246" s="207"/>
      <c r="D1246" s="207"/>
      <c r="E1246" s="207"/>
      <c r="F1246" s="207"/>
      <c r="G1246" s="207"/>
      <c r="H1246" s="207"/>
      <c r="I1246" s="207"/>
      <c r="J1246" s="207"/>
      <c r="K1246" s="82"/>
      <c r="L1246" s="82"/>
      <c r="M1246" s="82"/>
      <c r="N1246" s="82"/>
      <c r="O1246" s="82"/>
      <c r="P1246" s="82"/>
      <c r="Q1246" s="82"/>
      <c r="R1246" s="82"/>
      <c r="S1246" s="82"/>
      <c r="T1246" s="82"/>
    </row>
    <row r="1247" spans="2:20" ht="15.75" x14ac:dyDescent="0.2">
      <c r="B1247" s="82"/>
      <c r="C1247" s="82"/>
      <c r="D1247" s="82"/>
      <c r="E1247" s="82"/>
      <c r="F1247" s="82"/>
      <c r="G1247" s="82"/>
      <c r="H1247" s="82"/>
      <c r="I1247" s="82"/>
      <c r="J1247" s="82"/>
      <c r="K1247" s="82"/>
      <c r="L1247" s="82"/>
      <c r="M1247" s="82"/>
      <c r="N1247" s="82"/>
      <c r="O1247" s="82"/>
      <c r="P1247" s="82"/>
      <c r="Q1247" s="82"/>
      <c r="R1247" s="82"/>
      <c r="S1247" s="82"/>
      <c r="T1247" s="82"/>
    </row>
    <row r="1248" spans="2:20" ht="15.75" x14ac:dyDescent="0.2">
      <c r="B1248" s="208" t="s">
        <v>1226</v>
      </c>
      <c r="C1248" s="208"/>
      <c r="D1248" s="208"/>
      <c r="E1248" s="208"/>
      <c r="F1248" s="208"/>
      <c r="G1248" s="208"/>
      <c r="H1248" s="208"/>
      <c r="I1248" s="208"/>
      <c r="J1248" s="208"/>
      <c r="K1248" s="208" t="s">
        <v>7</v>
      </c>
      <c r="L1248" s="208"/>
      <c r="M1248" s="208"/>
      <c r="N1248" s="208"/>
      <c r="O1248" s="208"/>
      <c r="P1248" s="208"/>
      <c r="Q1248" s="82"/>
      <c r="R1248" s="82"/>
      <c r="S1248" s="82"/>
      <c r="T1248" s="82"/>
    </row>
    <row r="1249" spans="2:20" ht="22.5" x14ac:dyDescent="0.2">
      <c r="B1249" s="192" t="s">
        <v>8</v>
      </c>
      <c r="C1249" s="198" t="s">
        <v>9</v>
      </c>
      <c r="D1249" s="200" t="s">
        <v>255</v>
      </c>
      <c r="E1249" s="201" t="s">
        <v>256</v>
      </c>
      <c r="F1249" s="202" t="s">
        <v>12</v>
      </c>
      <c r="G1249" s="198" t="s">
        <v>13</v>
      </c>
      <c r="H1249" s="199" t="s">
        <v>14</v>
      </c>
      <c r="I1249" s="69" t="s">
        <v>257</v>
      </c>
      <c r="J1249" s="69" t="s">
        <v>258</v>
      </c>
      <c r="K1249" s="25" t="s">
        <v>17</v>
      </c>
      <c r="L1249" s="25" t="s">
        <v>18</v>
      </c>
      <c r="M1249" s="25" t="s">
        <v>19</v>
      </c>
      <c r="N1249" s="25" t="s">
        <v>20</v>
      </c>
      <c r="O1249" s="25" t="s">
        <v>21</v>
      </c>
      <c r="P1249" s="25" t="s">
        <v>22</v>
      </c>
      <c r="Q1249" s="25" t="s">
        <v>23</v>
      </c>
      <c r="R1249" s="25" t="s">
        <v>24</v>
      </c>
      <c r="S1249" s="25" t="s">
        <v>25</v>
      </c>
      <c r="T1249" s="191" t="s">
        <v>26</v>
      </c>
    </row>
    <row r="1250" spans="2:20" ht="22.5" x14ac:dyDescent="0.2">
      <c r="B1250" s="192"/>
      <c r="C1250" s="198"/>
      <c r="D1250" s="200"/>
      <c r="E1250" s="201"/>
      <c r="F1250" s="202"/>
      <c r="G1250" s="198"/>
      <c r="H1250" s="199"/>
      <c r="I1250" s="69" t="s">
        <v>27</v>
      </c>
      <c r="J1250" s="69" t="s">
        <v>28</v>
      </c>
      <c r="K1250" s="28" t="s">
        <v>27</v>
      </c>
      <c r="L1250" s="28" t="s">
        <v>27</v>
      </c>
      <c r="M1250" s="28" t="s">
        <v>27</v>
      </c>
      <c r="N1250" s="28" t="s">
        <v>27</v>
      </c>
      <c r="O1250" s="28" t="s">
        <v>27</v>
      </c>
      <c r="P1250" s="28" t="s">
        <v>27</v>
      </c>
      <c r="Q1250" s="28" t="s">
        <v>27</v>
      </c>
      <c r="R1250" s="28" t="s">
        <v>27</v>
      </c>
      <c r="S1250" s="28" t="s">
        <v>27</v>
      </c>
      <c r="T1250" s="191"/>
    </row>
    <row r="1251" spans="2:20" ht="28.5" x14ac:dyDescent="0.2">
      <c r="B1251" s="109">
        <v>1121</v>
      </c>
      <c r="C1251" s="30" t="s">
        <v>1227</v>
      </c>
      <c r="D1251" s="70" t="s">
        <v>67</v>
      </c>
      <c r="E1251" s="69" t="s">
        <v>67</v>
      </c>
      <c r="F1251" s="33">
        <v>965</v>
      </c>
      <c r="G1251" s="34">
        <v>2892</v>
      </c>
      <c r="H1251" s="110" t="s">
        <v>674</v>
      </c>
      <c r="I1251" s="71">
        <f t="shared" ref="I1251:I1271" si="315">I815*0.5</f>
        <v>5.57</v>
      </c>
      <c r="J1251" s="72">
        <v>19.78</v>
      </c>
      <c r="K1251" s="38">
        <f t="shared" ref="K1251:K1314" si="316">0.1*I1251</f>
        <v>0.55700000000000005</v>
      </c>
      <c r="L1251" s="38">
        <f t="shared" ref="L1251:L1314" si="317">0.03*I1251</f>
        <v>0.1671</v>
      </c>
      <c r="M1251" s="38">
        <f t="shared" ref="M1251:M1314" si="318">0.06*I1251</f>
        <v>0.3342</v>
      </c>
      <c r="N1251" s="38">
        <f t="shared" ref="N1251:N1314" si="319">0.02*I1251</f>
        <v>0.11140000000000001</v>
      </c>
      <c r="O1251" s="38">
        <f t="shared" ref="O1251:O1314" si="320">0.02*I1251</f>
        <v>0.11140000000000001</v>
      </c>
      <c r="P1251" s="38">
        <f t="shared" ref="P1251:P1314" si="321">0.0125*I1251</f>
        <v>6.9625000000000006E-2</v>
      </c>
      <c r="Q1251" s="38">
        <f t="shared" ref="Q1251:Q1314" si="322">0.05*I1251</f>
        <v>0.27850000000000003</v>
      </c>
      <c r="R1251" s="38">
        <f t="shared" ref="R1251:R1314" si="323">0.009*I1251</f>
        <v>5.0130000000000001E-2</v>
      </c>
      <c r="S1251" s="38">
        <f t="shared" ref="S1251:S1314" si="324">0.001*I1251</f>
        <v>5.5700000000000003E-3</v>
      </c>
      <c r="T1251" s="39">
        <f t="shared" ref="T1251:T1314" si="325">SUM(I1251:S1251)</f>
        <v>27.034924999999998</v>
      </c>
    </row>
    <row r="1252" spans="2:20" ht="28.5" x14ac:dyDescent="0.2">
      <c r="B1252" s="109">
        <v>1122</v>
      </c>
      <c r="C1252" s="30" t="s">
        <v>1228</v>
      </c>
      <c r="D1252" s="70" t="s">
        <v>67</v>
      </c>
      <c r="E1252" s="69" t="s">
        <v>67</v>
      </c>
      <c r="F1252" s="33">
        <v>1210</v>
      </c>
      <c r="G1252" s="34">
        <v>2893</v>
      </c>
      <c r="H1252" s="44">
        <v>2892</v>
      </c>
      <c r="I1252" s="71">
        <f t="shared" si="315"/>
        <v>28.765000000000001</v>
      </c>
      <c r="J1252" s="72">
        <v>0</v>
      </c>
      <c r="K1252" s="38">
        <f t="shared" si="316"/>
        <v>2.8765000000000001</v>
      </c>
      <c r="L1252" s="38">
        <f t="shared" si="317"/>
        <v>0.86294999999999999</v>
      </c>
      <c r="M1252" s="38">
        <f t="shared" si="318"/>
        <v>1.7259</v>
      </c>
      <c r="N1252" s="38">
        <f t="shared" si="319"/>
        <v>0.57530000000000003</v>
      </c>
      <c r="O1252" s="38">
        <f t="shared" si="320"/>
        <v>0.57530000000000003</v>
      </c>
      <c r="P1252" s="38">
        <f t="shared" si="321"/>
        <v>0.35956250000000001</v>
      </c>
      <c r="Q1252" s="38">
        <f t="shared" si="322"/>
        <v>1.43825</v>
      </c>
      <c r="R1252" s="38">
        <f t="shared" si="323"/>
        <v>0.25888499999999998</v>
      </c>
      <c r="S1252" s="38">
        <f t="shared" si="324"/>
        <v>2.8765000000000002E-2</v>
      </c>
      <c r="T1252" s="39">
        <f t="shared" si="325"/>
        <v>37.466412500000004</v>
      </c>
    </row>
    <row r="1253" spans="2:20" x14ac:dyDescent="0.2">
      <c r="B1253" s="109">
        <v>1123</v>
      </c>
      <c r="C1253" s="30" t="s">
        <v>1229</v>
      </c>
      <c r="D1253" s="70">
        <v>625.89</v>
      </c>
      <c r="E1253" s="69">
        <v>653.79999999999995</v>
      </c>
      <c r="F1253" s="33">
        <v>1211</v>
      </c>
      <c r="G1253" s="34">
        <v>2894</v>
      </c>
      <c r="H1253" s="44">
        <v>2892</v>
      </c>
      <c r="I1253" s="71">
        <f t="shared" si="315"/>
        <v>30.78</v>
      </c>
      <c r="J1253" s="72">
        <v>0</v>
      </c>
      <c r="K1253" s="38">
        <f t="shared" si="316"/>
        <v>3.0780000000000003</v>
      </c>
      <c r="L1253" s="38">
        <f t="shared" si="317"/>
        <v>0.9234</v>
      </c>
      <c r="M1253" s="38">
        <f t="shared" si="318"/>
        <v>1.8468</v>
      </c>
      <c r="N1253" s="38">
        <f t="shared" si="319"/>
        <v>0.61560000000000004</v>
      </c>
      <c r="O1253" s="38">
        <f t="shared" si="320"/>
        <v>0.61560000000000004</v>
      </c>
      <c r="P1253" s="38">
        <f t="shared" si="321"/>
        <v>0.38475000000000004</v>
      </c>
      <c r="Q1253" s="38">
        <f t="shared" si="322"/>
        <v>1.5390000000000001</v>
      </c>
      <c r="R1253" s="38">
        <f t="shared" si="323"/>
        <v>0.27701999999999999</v>
      </c>
      <c r="S1253" s="38">
        <f t="shared" si="324"/>
        <v>3.0780000000000002E-2</v>
      </c>
      <c r="T1253" s="39">
        <f t="shared" si="325"/>
        <v>40.090950000000007</v>
      </c>
    </row>
    <row r="1254" spans="2:20" x14ac:dyDescent="0.2">
      <c r="B1254" s="109">
        <v>1124</v>
      </c>
      <c r="C1254" s="30" t="s">
        <v>1230</v>
      </c>
      <c r="D1254" s="70">
        <v>1251.79</v>
      </c>
      <c r="E1254" s="69">
        <v>1307.6199999999999</v>
      </c>
      <c r="F1254" s="33">
        <v>1212</v>
      </c>
      <c r="G1254" s="34">
        <v>2895</v>
      </c>
      <c r="H1254" s="44">
        <v>2892</v>
      </c>
      <c r="I1254" s="71">
        <f t="shared" si="315"/>
        <v>46.66</v>
      </c>
      <c r="J1254" s="72">
        <v>0</v>
      </c>
      <c r="K1254" s="38">
        <f t="shared" si="316"/>
        <v>4.6659999999999995</v>
      </c>
      <c r="L1254" s="38">
        <f t="shared" si="317"/>
        <v>1.3997999999999999</v>
      </c>
      <c r="M1254" s="38">
        <f t="shared" si="318"/>
        <v>2.7995999999999999</v>
      </c>
      <c r="N1254" s="38">
        <f t="shared" si="319"/>
        <v>0.93319999999999992</v>
      </c>
      <c r="O1254" s="38">
        <f t="shared" si="320"/>
        <v>0.93319999999999992</v>
      </c>
      <c r="P1254" s="38">
        <f t="shared" si="321"/>
        <v>0.58324999999999994</v>
      </c>
      <c r="Q1254" s="38">
        <f t="shared" si="322"/>
        <v>2.3329999999999997</v>
      </c>
      <c r="R1254" s="38">
        <f t="shared" si="323"/>
        <v>0.41993999999999992</v>
      </c>
      <c r="S1254" s="38">
        <f t="shared" si="324"/>
        <v>4.666E-2</v>
      </c>
      <c r="T1254" s="39">
        <f t="shared" si="325"/>
        <v>60.774649999999987</v>
      </c>
    </row>
    <row r="1255" spans="2:20" x14ac:dyDescent="0.2">
      <c r="B1255" s="109">
        <v>1125</v>
      </c>
      <c r="C1255" s="30" t="s">
        <v>1231</v>
      </c>
      <c r="D1255" s="70">
        <v>2503.58</v>
      </c>
      <c r="E1255" s="69">
        <v>2615.2399999999998</v>
      </c>
      <c r="F1255" s="33">
        <v>1213</v>
      </c>
      <c r="G1255" s="34">
        <v>2896</v>
      </c>
      <c r="H1255" s="44">
        <v>2892</v>
      </c>
      <c r="I1255" s="71">
        <f t="shared" si="315"/>
        <v>59.564999999999998</v>
      </c>
      <c r="J1255" s="72">
        <v>0</v>
      </c>
      <c r="K1255" s="38">
        <f t="shared" si="316"/>
        <v>5.9565000000000001</v>
      </c>
      <c r="L1255" s="38">
        <f t="shared" si="317"/>
        <v>1.7869499999999998</v>
      </c>
      <c r="M1255" s="38">
        <f t="shared" si="318"/>
        <v>3.5738999999999996</v>
      </c>
      <c r="N1255" s="38">
        <f t="shared" si="319"/>
        <v>1.1913</v>
      </c>
      <c r="O1255" s="38">
        <f t="shared" si="320"/>
        <v>1.1913</v>
      </c>
      <c r="P1255" s="38">
        <f t="shared" si="321"/>
        <v>0.74456250000000002</v>
      </c>
      <c r="Q1255" s="38">
        <f t="shared" si="322"/>
        <v>2.9782500000000001</v>
      </c>
      <c r="R1255" s="38">
        <f t="shared" si="323"/>
        <v>0.53608499999999992</v>
      </c>
      <c r="S1255" s="38">
        <f t="shared" si="324"/>
        <v>5.9565E-2</v>
      </c>
      <c r="T1255" s="39">
        <f t="shared" si="325"/>
        <v>77.583412500000009</v>
      </c>
    </row>
    <row r="1256" spans="2:20" x14ac:dyDescent="0.2">
      <c r="B1256" s="109">
        <v>1126</v>
      </c>
      <c r="C1256" s="30" t="s">
        <v>1232</v>
      </c>
      <c r="D1256" s="70">
        <v>5007.1499999999996</v>
      </c>
      <c r="E1256" s="69">
        <v>5230.47</v>
      </c>
      <c r="F1256" s="33">
        <v>1214</v>
      </c>
      <c r="G1256" s="34">
        <v>2897</v>
      </c>
      <c r="H1256" s="44">
        <v>2892</v>
      </c>
      <c r="I1256" s="71">
        <f t="shared" si="315"/>
        <v>86.38</v>
      </c>
      <c r="J1256" s="72">
        <v>0</v>
      </c>
      <c r="K1256" s="38">
        <f t="shared" si="316"/>
        <v>8.6379999999999999</v>
      </c>
      <c r="L1256" s="38">
        <f t="shared" si="317"/>
        <v>2.5913999999999997</v>
      </c>
      <c r="M1256" s="38">
        <f t="shared" si="318"/>
        <v>5.1827999999999994</v>
      </c>
      <c r="N1256" s="38">
        <f t="shared" si="319"/>
        <v>1.7276</v>
      </c>
      <c r="O1256" s="38">
        <f t="shared" si="320"/>
        <v>1.7276</v>
      </c>
      <c r="P1256" s="38">
        <f t="shared" si="321"/>
        <v>1.07975</v>
      </c>
      <c r="Q1256" s="38">
        <f t="shared" si="322"/>
        <v>4.319</v>
      </c>
      <c r="R1256" s="38">
        <f t="shared" si="323"/>
        <v>0.77741999999999989</v>
      </c>
      <c r="S1256" s="38">
        <f t="shared" si="324"/>
        <v>8.6379999999999998E-2</v>
      </c>
      <c r="T1256" s="39">
        <f t="shared" si="325"/>
        <v>112.50995</v>
      </c>
    </row>
    <row r="1257" spans="2:20" x14ac:dyDescent="0.2">
      <c r="B1257" s="109">
        <v>1127</v>
      </c>
      <c r="C1257" s="30" t="s">
        <v>1233</v>
      </c>
      <c r="D1257" s="70">
        <v>10014.299999999999</v>
      </c>
      <c r="E1257" s="69">
        <v>10460.94</v>
      </c>
      <c r="F1257" s="33">
        <v>1215</v>
      </c>
      <c r="G1257" s="34">
        <v>2898</v>
      </c>
      <c r="H1257" s="44">
        <v>2892</v>
      </c>
      <c r="I1257" s="71">
        <f t="shared" si="315"/>
        <v>169.77</v>
      </c>
      <c r="J1257" s="72">
        <v>0</v>
      </c>
      <c r="K1257" s="38">
        <f t="shared" si="316"/>
        <v>16.977</v>
      </c>
      <c r="L1257" s="38">
        <f t="shared" si="317"/>
        <v>5.0930999999999997</v>
      </c>
      <c r="M1257" s="38">
        <f t="shared" si="318"/>
        <v>10.186199999999999</v>
      </c>
      <c r="N1257" s="38">
        <f t="shared" si="319"/>
        <v>3.3954000000000004</v>
      </c>
      <c r="O1257" s="38">
        <f t="shared" si="320"/>
        <v>3.3954000000000004</v>
      </c>
      <c r="P1257" s="38">
        <f t="shared" si="321"/>
        <v>2.122125</v>
      </c>
      <c r="Q1257" s="38">
        <f t="shared" si="322"/>
        <v>8.4885000000000002</v>
      </c>
      <c r="R1257" s="38">
        <f t="shared" si="323"/>
        <v>1.52793</v>
      </c>
      <c r="S1257" s="38">
        <f t="shared" si="324"/>
        <v>0.16977</v>
      </c>
      <c r="T1257" s="39">
        <f t="shared" si="325"/>
        <v>221.12542499999998</v>
      </c>
    </row>
    <row r="1258" spans="2:20" x14ac:dyDescent="0.2">
      <c r="B1258" s="109">
        <v>1128</v>
      </c>
      <c r="C1258" s="30" t="s">
        <v>1234</v>
      </c>
      <c r="D1258" s="70">
        <v>15021.47</v>
      </c>
      <c r="E1258" s="69">
        <v>15691.43</v>
      </c>
      <c r="F1258" s="33">
        <v>1216</v>
      </c>
      <c r="G1258" s="34">
        <v>2899</v>
      </c>
      <c r="H1258" s="44">
        <v>2892</v>
      </c>
      <c r="I1258" s="71">
        <f t="shared" si="315"/>
        <v>181.67500000000001</v>
      </c>
      <c r="J1258" s="72">
        <v>0</v>
      </c>
      <c r="K1258" s="38">
        <f t="shared" si="316"/>
        <v>18.1675</v>
      </c>
      <c r="L1258" s="38">
        <f t="shared" si="317"/>
        <v>5.4502500000000005</v>
      </c>
      <c r="M1258" s="38">
        <f t="shared" si="318"/>
        <v>10.900500000000001</v>
      </c>
      <c r="N1258" s="38">
        <f t="shared" si="319"/>
        <v>3.6335000000000002</v>
      </c>
      <c r="O1258" s="38">
        <f t="shared" si="320"/>
        <v>3.6335000000000002</v>
      </c>
      <c r="P1258" s="38">
        <f t="shared" si="321"/>
        <v>2.2709375000000001</v>
      </c>
      <c r="Q1258" s="38">
        <f t="shared" si="322"/>
        <v>9.0837500000000002</v>
      </c>
      <c r="R1258" s="38">
        <f t="shared" si="323"/>
        <v>1.6350750000000001</v>
      </c>
      <c r="S1258" s="38">
        <f t="shared" si="324"/>
        <v>0.181675</v>
      </c>
      <c r="T1258" s="39">
        <f t="shared" si="325"/>
        <v>236.63168750000003</v>
      </c>
    </row>
    <row r="1259" spans="2:20" x14ac:dyDescent="0.2">
      <c r="B1259" s="109">
        <v>1129</v>
      </c>
      <c r="C1259" s="30" t="s">
        <v>1235</v>
      </c>
      <c r="D1259" s="70">
        <v>25035.77</v>
      </c>
      <c r="E1259" s="69">
        <v>26152.37</v>
      </c>
      <c r="F1259" s="33">
        <v>1217</v>
      </c>
      <c r="G1259" s="34">
        <v>2900</v>
      </c>
      <c r="H1259" s="44">
        <v>2892</v>
      </c>
      <c r="I1259" s="71">
        <f t="shared" si="315"/>
        <v>231.32</v>
      </c>
      <c r="J1259" s="72">
        <v>0</v>
      </c>
      <c r="K1259" s="38">
        <f t="shared" si="316"/>
        <v>23.132000000000001</v>
      </c>
      <c r="L1259" s="38">
        <f t="shared" si="317"/>
        <v>6.9395999999999995</v>
      </c>
      <c r="M1259" s="38">
        <f t="shared" si="318"/>
        <v>13.879199999999999</v>
      </c>
      <c r="N1259" s="38">
        <f t="shared" si="319"/>
        <v>4.6264000000000003</v>
      </c>
      <c r="O1259" s="38">
        <f t="shared" si="320"/>
        <v>4.6264000000000003</v>
      </c>
      <c r="P1259" s="38">
        <f t="shared" si="321"/>
        <v>2.8915000000000002</v>
      </c>
      <c r="Q1259" s="38">
        <f t="shared" si="322"/>
        <v>11.566000000000001</v>
      </c>
      <c r="R1259" s="38">
        <f t="shared" si="323"/>
        <v>2.08188</v>
      </c>
      <c r="S1259" s="38">
        <f t="shared" si="324"/>
        <v>0.23132</v>
      </c>
      <c r="T1259" s="39">
        <f t="shared" si="325"/>
        <v>301.29429999999996</v>
      </c>
    </row>
    <row r="1260" spans="2:20" x14ac:dyDescent="0.2">
      <c r="B1260" s="109">
        <v>1130</v>
      </c>
      <c r="C1260" s="30" t="s">
        <v>1236</v>
      </c>
      <c r="D1260" s="70">
        <v>37553.65</v>
      </c>
      <c r="E1260" s="69">
        <v>39228.54</v>
      </c>
      <c r="F1260" s="33">
        <v>1218</v>
      </c>
      <c r="G1260" s="34">
        <v>2901</v>
      </c>
      <c r="H1260" s="44">
        <v>2892</v>
      </c>
      <c r="I1260" s="71">
        <f t="shared" si="315"/>
        <v>292.88</v>
      </c>
      <c r="J1260" s="72">
        <v>0</v>
      </c>
      <c r="K1260" s="38">
        <f t="shared" si="316"/>
        <v>29.288</v>
      </c>
      <c r="L1260" s="38">
        <f t="shared" si="317"/>
        <v>8.7863999999999987</v>
      </c>
      <c r="M1260" s="38">
        <f t="shared" si="318"/>
        <v>17.572799999999997</v>
      </c>
      <c r="N1260" s="38">
        <f t="shared" si="319"/>
        <v>5.8575999999999997</v>
      </c>
      <c r="O1260" s="38">
        <f t="shared" si="320"/>
        <v>5.8575999999999997</v>
      </c>
      <c r="P1260" s="38">
        <f t="shared" si="321"/>
        <v>3.661</v>
      </c>
      <c r="Q1260" s="38">
        <f t="shared" si="322"/>
        <v>14.644</v>
      </c>
      <c r="R1260" s="38">
        <f t="shared" si="323"/>
        <v>2.6359199999999996</v>
      </c>
      <c r="S1260" s="38">
        <f t="shared" si="324"/>
        <v>0.29288000000000003</v>
      </c>
      <c r="T1260" s="39">
        <f t="shared" si="325"/>
        <v>381.47620000000001</v>
      </c>
    </row>
    <row r="1261" spans="2:20" x14ac:dyDescent="0.2">
      <c r="B1261" s="109">
        <v>1131</v>
      </c>
      <c r="C1261" s="30" t="s">
        <v>1237</v>
      </c>
      <c r="D1261" s="70">
        <v>50071.55</v>
      </c>
      <c r="E1261" s="69">
        <v>52304.74</v>
      </c>
      <c r="F1261" s="33">
        <v>1219</v>
      </c>
      <c r="G1261" s="34">
        <v>2902</v>
      </c>
      <c r="H1261" s="44">
        <v>2892</v>
      </c>
      <c r="I1261" s="71">
        <f t="shared" si="315"/>
        <v>388.185</v>
      </c>
      <c r="J1261" s="72">
        <v>0</v>
      </c>
      <c r="K1261" s="38">
        <f t="shared" si="316"/>
        <v>38.8185</v>
      </c>
      <c r="L1261" s="38">
        <f t="shared" si="317"/>
        <v>11.64555</v>
      </c>
      <c r="M1261" s="38">
        <f t="shared" si="318"/>
        <v>23.2911</v>
      </c>
      <c r="N1261" s="38">
        <f t="shared" si="319"/>
        <v>7.7637</v>
      </c>
      <c r="O1261" s="38">
        <f t="shared" si="320"/>
        <v>7.7637</v>
      </c>
      <c r="P1261" s="38">
        <f t="shared" si="321"/>
        <v>4.8523125</v>
      </c>
      <c r="Q1261" s="38">
        <f t="shared" si="322"/>
        <v>19.40925</v>
      </c>
      <c r="R1261" s="38">
        <f t="shared" si="323"/>
        <v>3.4936649999999996</v>
      </c>
      <c r="S1261" s="38">
        <f t="shared" si="324"/>
        <v>0.388185</v>
      </c>
      <c r="T1261" s="39">
        <f t="shared" si="325"/>
        <v>505.61096249999997</v>
      </c>
    </row>
    <row r="1262" spans="2:20" x14ac:dyDescent="0.2">
      <c r="B1262" s="109">
        <v>1132</v>
      </c>
      <c r="C1262" s="30" t="s">
        <v>1238</v>
      </c>
      <c r="D1262" s="70">
        <v>62589.43</v>
      </c>
      <c r="E1262" s="69">
        <v>65380.92</v>
      </c>
      <c r="F1262" s="33">
        <v>1220</v>
      </c>
      <c r="G1262" s="34">
        <v>2903</v>
      </c>
      <c r="H1262" s="44">
        <v>2892</v>
      </c>
      <c r="I1262" s="71">
        <f t="shared" si="315"/>
        <v>461.64499999999998</v>
      </c>
      <c r="J1262" s="72">
        <v>0</v>
      </c>
      <c r="K1262" s="38">
        <f t="shared" si="316"/>
        <v>46.164500000000004</v>
      </c>
      <c r="L1262" s="38">
        <f t="shared" si="317"/>
        <v>13.849349999999999</v>
      </c>
      <c r="M1262" s="38">
        <f t="shared" si="318"/>
        <v>27.698699999999999</v>
      </c>
      <c r="N1262" s="38">
        <f t="shared" si="319"/>
        <v>9.232899999999999</v>
      </c>
      <c r="O1262" s="38">
        <f t="shared" si="320"/>
        <v>9.232899999999999</v>
      </c>
      <c r="P1262" s="38">
        <f t="shared" si="321"/>
        <v>5.7705625000000005</v>
      </c>
      <c r="Q1262" s="38">
        <f t="shared" si="322"/>
        <v>23.082250000000002</v>
      </c>
      <c r="R1262" s="38">
        <f t="shared" si="323"/>
        <v>4.1548049999999996</v>
      </c>
      <c r="S1262" s="38">
        <f t="shared" si="324"/>
        <v>0.46164499999999997</v>
      </c>
      <c r="T1262" s="39">
        <f t="shared" si="325"/>
        <v>601.2926124999999</v>
      </c>
    </row>
    <row r="1263" spans="2:20" x14ac:dyDescent="0.2">
      <c r="B1263" s="109">
        <v>1133</v>
      </c>
      <c r="C1263" s="30" t="s">
        <v>1239</v>
      </c>
      <c r="D1263" s="70">
        <v>100143.09</v>
      </c>
      <c r="E1263" s="69">
        <v>104609.47</v>
      </c>
      <c r="F1263" s="33">
        <v>1221</v>
      </c>
      <c r="G1263" s="34">
        <v>2904</v>
      </c>
      <c r="H1263" s="44">
        <v>2892</v>
      </c>
      <c r="I1263" s="71">
        <f t="shared" si="315"/>
        <v>647.29999999999995</v>
      </c>
      <c r="J1263" s="72">
        <v>0</v>
      </c>
      <c r="K1263" s="38">
        <f t="shared" si="316"/>
        <v>64.73</v>
      </c>
      <c r="L1263" s="38">
        <f t="shared" si="317"/>
        <v>19.418999999999997</v>
      </c>
      <c r="M1263" s="38">
        <f t="shared" si="318"/>
        <v>38.837999999999994</v>
      </c>
      <c r="N1263" s="38">
        <f t="shared" si="319"/>
        <v>12.946</v>
      </c>
      <c r="O1263" s="38">
        <f t="shared" si="320"/>
        <v>12.946</v>
      </c>
      <c r="P1263" s="38">
        <f t="shared" si="321"/>
        <v>8.0912500000000005</v>
      </c>
      <c r="Q1263" s="38">
        <f t="shared" si="322"/>
        <v>32.365000000000002</v>
      </c>
      <c r="R1263" s="38">
        <f t="shared" si="323"/>
        <v>5.8256999999999994</v>
      </c>
      <c r="S1263" s="38">
        <f t="shared" si="324"/>
        <v>0.64729999999999999</v>
      </c>
      <c r="T1263" s="39">
        <f t="shared" si="325"/>
        <v>843.10824999999988</v>
      </c>
    </row>
    <row r="1264" spans="2:20" x14ac:dyDescent="0.2">
      <c r="B1264" s="109">
        <v>1134</v>
      </c>
      <c r="C1264" s="30" t="s">
        <v>1240</v>
      </c>
      <c r="D1264" s="70">
        <v>150214.64000000001</v>
      </c>
      <c r="E1264" s="69">
        <v>156914.21</v>
      </c>
      <c r="F1264" s="33">
        <v>1222</v>
      </c>
      <c r="G1264" s="34">
        <v>2905</v>
      </c>
      <c r="H1264" s="44">
        <v>2892</v>
      </c>
      <c r="I1264" s="71">
        <f t="shared" si="315"/>
        <v>972.94</v>
      </c>
      <c r="J1264" s="72">
        <v>0</v>
      </c>
      <c r="K1264" s="38">
        <f t="shared" si="316"/>
        <v>97.294000000000011</v>
      </c>
      <c r="L1264" s="38">
        <f t="shared" si="317"/>
        <v>29.188200000000002</v>
      </c>
      <c r="M1264" s="38">
        <f t="shared" si="318"/>
        <v>58.376400000000004</v>
      </c>
      <c r="N1264" s="38">
        <f t="shared" si="319"/>
        <v>19.4588</v>
      </c>
      <c r="O1264" s="38">
        <f t="shared" si="320"/>
        <v>19.4588</v>
      </c>
      <c r="P1264" s="38">
        <f t="shared" si="321"/>
        <v>12.161750000000001</v>
      </c>
      <c r="Q1264" s="38">
        <f t="shared" si="322"/>
        <v>48.647000000000006</v>
      </c>
      <c r="R1264" s="38">
        <f t="shared" si="323"/>
        <v>8.7564600000000006</v>
      </c>
      <c r="S1264" s="38">
        <f t="shared" si="324"/>
        <v>0.97294000000000003</v>
      </c>
      <c r="T1264" s="39">
        <f t="shared" si="325"/>
        <v>1267.2543500000006</v>
      </c>
    </row>
    <row r="1265" spans="2:20" x14ac:dyDescent="0.2">
      <c r="B1265" s="109">
        <v>1135</v>
      </c>
      <c r="C1265" s="30" t="s">
        <v>1241</v>
      </c>
      <c r="D1265" s="70">
        <v>250357.73</v>
      </c>
      <c r="E1265" s="69">
        <v>261523.68</v>
      </c>
      <c r="F1265" s="33">
        <v>1223</v>
      </c>
      <c r="G1265" s="34">
        <v>2906</v>
      </c>
      <c r="H1265" s="44">
        <v>2892</v>
      </c>
      <c r="I1265" s="71">
        <f t="shared" si="315"/>
        <v>1310.49</v>
      </c>
      <c r="J1265" s="72">
        <v>0</v>
      </c>
      <c r="K1265" s="38">
        <f t="shared" si="316"/>
        <v>131.04900000000001</v>
      </c>
      <c r="L1265" s="38">
        <f t="shared" si="317"/>
        <v>39.314700000000002</v>
      </c>
      <c r="M1265" s="38">
        <f t="shared" si="318"/>
        <v>78.629400000000004</v>
      </c>
      <c r="N1265" s="38">
        <f t="shared" si="319"/>
        <v>26.209800000000001</v>
      </c>
      <c r="O1265" s="38">
        <f t="shared" si="320"/>
        <v>26.209800000000001</v>
      </c>
      <c r="P1265" s="38">
        <f t="shared" si="321"/>
        <v>16.381125000000001</v>
      </c>
      <c r="Q1265" s="38">
        <f t="shared" si="322"/>
        <v>65.524500000000003</v>
      </c>
      <c r="R1265" s="38">
        <f t="shared" si="323"/>
        <v>11.794409999999999</v>
      </c>
      <c r="S1265" s="38">
        <f t="shared" si="324"/>
        <v>1.3104899999999999</v>
      </c>
      <c r="T1265" s="39">
        <f t="shared" si="325"/>
        <v>1706.9132250000002</v>
      </c>
    </row>
    <row r="1266" spans="2:20" x14ac:dyDescent="0.2">
      <c r="B1266" s="109">
        <v>1136</v>
      </c>
      <c r="C1266" s="30" t="s">
        <v>1242</v>
      </c>
      <c r="D1266" s="70">
        <v>375536.58</v>
      </c>
      <c r="E1266" s="69">
        <v>392285.51</v>
      </c>
      <c r="F1266" s="33">
        <v>1224</v>
      </c>
      <c r="G1266" s="34">
        <v>2907</v>
      </c>
      <c r="H1266" s="44">
        <v>2892</v>
      </c>
      <c r="I1266" s="71">
        <f t="shared" si="315"/>
        <v>1720.52</v>
      </c>
      <c r="J1266" s="72">
        <v>0</v>
      </c>
      <c r="K1266" s="38">
        <f t="shared" si="316"/>
        <v>172.05200000000002</v>
      </c>
      <c r="L1266" s="38">
        <f t="shared" si="317"/>
        <v>51.615600000000001</v>
      </c>
      <c r="M1266" s="38">
        <f t="shared" si="318"/>
        <v>103.2312</v>
      </c>
      <c r="N1266" s="38">
        <f t="shared" si="319"/>
        <v>34.410400000000003</v>
      </c>
      <c r="O1266" s="38">
        <f t="shared" si="320"/>
        <v>34.410400000000003</v>
      </c>
      <c r="P1266" s="38">
        <f t="shared" si="321"/>
        <v>21.506500000000003</v>
      </c>
      <c r="Q1266" s="38">
        <f t="shared" si="322"/>
        <v>86.02600000000001</v>
      </c>
      <c r="R1266" s="38">
        <f t="shared" si="323"/>
        <v>15.484679999999999</v>
      </c>
      <c r="S1266" s="38">
        <f t="shared" si="324"/>
        <v>1.72052</v>
      </c>
      <c r="T1266" s="39">
        <f t="shared" si="325"/>
        <v>2240.9773</v>
      </c>
    </row>
    <row r="1267" spans="2:20" x14ac:dyDescent="0.2">
      <c r="B1267" s="109">
        <v>1137</v>
      </c>
      <c r="C1267" s="30" t="s">
        <v>1243</v>
      </c>
      <c r="D1267" s="70">
        <v>500715.44</v>
      </c>
      <c r="E1267" s="69">
        <v>523047.35</v>
      </c>
      <c r="F1267" s="33">
        <v>1225</v>
      </c>
      <c r="G1267" s="34">
        <v>2908</v>
      </c>
      <c r="H1267" s="44">
        <v>2892</v>
      </c>
      <c r="I1267" s="71">
        <f t="shared" si="315"/>
        <v>2027.2950000000001</v>
      </c>
      <c r="J1267" s="72">
        <v>0</v>
      </c>
      <c r="K1267" s="38">
        <f t="shared" si="316"/>
        <v>202.72950000000003</v>
      </c>
      <c r="L1267" s="38">
        <f t="shared" si="317"/>
        <v>60.818849999999998</v>
      </c>
      <c r="M1267" s="38">
        <f t="shared" si="318"/>
        <v>121.6377</v>
      </c>
      <c r="N1267" s="38">
        <f t="shared" si="319"/>
        <v>40.545900000000003</v>
      </c>
      <c r="O1267" s="38">
        <f t="shared" si="320"/>
        <v>40.545900000000003</v>
      </c>
      <c r="P1267" s="38">
        <f t="shared" si="321"/>
        <v>25.341187500000004</v>
      </c>
      <c r="Q1267" s="38">
        <f t="shared" si="322"/>
        <v>101.36475000000002</v>
      </c>
      <c r="R1267" s="38">
        <f t="shared" si="323"/>
        <v>18.245654999999999</v>
      </c>
      <c r="S1267" s="38">
        <f t="shared" si="324"/>
        <v>2.0272950000000001</v>
      </c>
      <c r="T1267" s="39">
        <f t="shared" si="325"/>
        <v>2640.5517375000009</v>
      </c>
    </row>
    <row r="1268" spans="2:20" x14ac:dyDescent="0.2">
      <c r="B1268" s="109">
        <v>1138</v>
      </c>
      <c r="C1268" s="30" t="s">
        <v>1244</v>
      </c>
      <c r="D1268" s="70">
        <v>751073.17</v>
      </c>
      <c r="E1268" s="69">
        <v>784571.03</v>
      </c>
      <c r="F1268" s="33">
        <v>1631</v>
      </c>
      <c r="G1268" s="34">
        <v>2909</v>
      </c>
      <c r="H1268" s="44">
        <v>2892</v>
      </c>
      <c r="I1268" s="71">
        <f t="shared" si="315"/>
        <v>2433.35</v>
      </c>
      <c r="J1268" s="72">
        <v>0</v>
      </c>
      <c r="K1268" s="38">
        <f t="shared" si="316"/>
        <v>243.33500000000001</v>
      </c>
      <c r="L1268" s="38">
        <f t="shared" si="317"/>
        <v>73.000499999999988</v>
      </c>
      <c r="M1268" s="38">
        <f t="shared" si="318"/>
        <v>146.00099999999998</v>
      </c>
      <c r="N1268" s="38">
        <f t="shared" si="319"/>
        <v>48.667000000000002</v>
      </c>
      <c r="O1268" s="38">
        <f t="shared" si="320"/>
        <v>48.667000000000002</v>
      </c>
      <c r="P1268" s="38">
        <f t="shared" si="321"/>
        <v>30.416875000000001</v>
      </c>
      <c r="Q1268" s="38">
        <f t="shared" si="322"/>
        <v>121.6675</v>
      </c>
      <c r="R1268" s="38">
        <f t="shared" si="323"/>
        <v>21.900149999999996</v>
      </c>
      <c r="S1268" s="38">
        <f t="shared" si="324"/>
        <v>2.4333499999999999</v>
      </c>
      <c r="T1268" s="39">
        <f t="shared" si="325"/>
        <v>3169.4383749999993</v>
      </c>
    </row>
    <row r="1269" spans="2:20" x14ac:dyDescent="0.2">
      <c r="B1269" s="109">
        <v>1139</v>
      </c>
      <c r="C1269" s="30" t="s">
        <v>1245</v>
      </c>
      <c r="D1269" s="70">
        <v>1126609.75</v>
      </c>
      <c r="E1269" s="69">
        <v>1176856.54</v>
      </c>
      <c r="F1269" s="33">
        <v>1632</v>
      </c>
      <c r="G1269" s="34">
        <v>2910</v>
      </c>
      <c r="H1269" s="44">
        <v>2892</v>
      </c>
      <c r="I1269" s="71">
        <f t="shared" si="315"/>
        <v>2915.85</v>
      </c>
      <c r="J1269" s="72">
        <v>0</v>
      </c>
      <c r="K1269" s="38">
        <f t="shared" si="316"/>
        <v>291.58499999999998</v>
      </c>
      <c r="L1269" s="38">
        <f t="shared" si="317"/>
        <v>87.475499999999997</v>
      </c>
      <c r="M1269" s="38">
        <f t="shared" si="318"/>
        <v>174.95099999999999</v>
      </c>
      <c r="N1269" s="38">
        <f t="shared" si="319"/>
        <v>58.317</v>
      </c>
      <c r="O1269" s="38">
        <f t="shared" si="320"/>
        <v>58.317</v>
      </c>
      <c r="P1269" s="38">
        <f t="shared" si="321"/>
        <v>36.448124999999997</v>
      </c>
      <c r="Q1269" s="38">
        <f t="shared" si="322"/>
        <v>145.79249999999999</v>
      </c>
      <c r="R1269" s="38">
        <f t="shared" si="323"/>
        <v>26.242649999999998</v>
      </c>
      <c r="S1269" s="38">
        <f t="shared" si="324"/>
        <v>2.9158499999999998</v>
      </c>
      <c r="T1269" s="39">
        <f t="shared" si="325"/>
        <v>3797.8946249999999</v>
      </c>
    </row>
    <row r="1270" spans="2:20" x14ac:dyDescent="0.2">
      <c r="B1270" s="109">
        <v>1140</v>
      </c>
      <c r="C1270" s="30" t="s">
        <v>1246</v>
      </c>
      <c r="D1270" s="70">
        <v>1502146.34</v>
      </c>
      <c r="E1270" s="69">
        <v>1569142.07</v>
      </c>
      <c r="F1270" s="33">
        <v>1633</v>
      </c>
      <c r="G1270" s="34">
        <v>2911</v>
      </c>
      <c r="H1270" s="44">
        <v>2892</v>
      </c>
      <c r="I1270" s="71">
        <f t="shared" si="315"/>
        <v>3390.4050000000002</v>
      </c>
      <c r="J1270" s="72">
        <v>0</v>
      </c>
      <c r="K1270" s="38">
        <f t="shared" si="316"/>
        <v>339.04050000000007</v>
      </c>
      <c r="L1270" s="38">
        <f t="shared" si="317"/>
        <v>101.71215000000001</v>
      </c>
      <c r="M1270" s="38">
        <f t="shared" si="318"/>
        <v>203.42430000000002</v>
      </c>
      <c r="N1270" s="38">
        <f t="shared" si="319"/>
        <v>67.80810000000001</v>
      </c>
      <c r="O1270" s="38">
        <f t="shared" si="320"/>
        <v>67.80810000000001</v>
      </c>
      <c r="P1270" s="38">
        <f t="shared" si="321"/>
        <v>42.380062500000008</v>
      </c>
      <c r="Q1270" s="38">
        <f t="shared" si="322"/>
        <v>169.52025000000003</v>
      </c>
      <c r="R1270" s="38">
        <f t="shared" si="323"/>
        <v>30.513645</v>
      </c>
      <c r="S1270" s="38">
        <f t="shared" si="324"/>
        <v>3.3904050000000003</v>
      </c>
      <c r="T1270" s="39">
        <f t="shared" si="325"/>
        <v>4416.0025125000002</v>
      </c>
    </row>
    <row r="1271" spans="2:20" x14ac:dyDescent="0.2">
      <c r="B1271" s="109">
        <v>1141</v>
      </c>
      <c r="C1271" s="30" t="s">
        <v>1247</v>
      </c>
      <c r="D1271" s="70">
        <v>1502146.34</v>
      </c>
      <c r="E1271" s="69">
        <v>1569142.07</v>
      </c>
      <c r="F1271" s="33">
        <v>1634</v>
      </c>
      <c r="G1271" s="34">
        <v>2912</v>
      </c>
      <c r="H1271" s="44">
        <v>2892</v>
      </c>
      <c r="I1271" s="71">
        <f t="shared" si="315"/>
        <v>3703.665</v>
      </c>
      <c r="J1271" s="72">
        <v>0</v>
      </c>
      <c r="K1271" s="38">
        <f t="shared" si="316"/>
        <v>370.36650000000003</v>
      </c>
      <c r="L1271" s="38">
        <f t="shared" si="317"/>
        <v>111.10995</v>
      </c>
      <c r="M1271" s="38">
        <f t="shared" si="318"/>
        <v>222.2199</v>
      </c>
      <c r="N1271" s="38">
        <f t="shared" si="319"/>
        <v>74.073300000000003</v>
      </c>
      <c r="O1271" s="38">
        <f t="shared" si="320"/>
        <v>74.073300000000003</v>
      </c>
      <c r="P1271" s="38">
        <f t="shared" si="321"/>
        <v>46.295812500000004</v>
      </c>
      <c r="Q1271" s="38">
        <f t="shared" si="322"/>
        <v>185.18325000000002</v>
      </c>
      <c r="R1271" s="38">
        <f t="shared" si="323"/>
        <v>33.332984999999994</v>
      </c>
      <c r="S1271" s="38">
        <f t="shared" si="324"/>
        <v>3.703665</v>
      </c>
      <c r="T1271" s="39">
        <f t="shared" si="325"/>
        <v>4824.0236624999998</v>
      </c>
    </row>
    <row r="1272" spans="2:20" ht="28.5" x14ac:dyDescent="0.2">
      <c r="B1272" s="109">
        <v>1142</v>
      </c>
      <c r="C1272" s="30" t="s">
        <v>1248</v>
      </c>
      <c r="D1272" s="70" t="s">
        <v>67</v>
      </c>
      <c r="E1272" s="69" t="s">
        <v>67</v>
      </c>
      <c r="F1272" s="33">
        <v>1227</v>
      </c>
      <c r="G1272" s="34">
        <v>2913</v>
      </c>
      <c r="H1272" s="44">
        <v>2892</v>
      </c>
      <c r="I1272" s="71">
        <f t="shared" ref="I1272:I1295" si="326">I856*0.5</f>
        <v>3703.665</v>
      </c>
      <c r="J1272" s="72">
        <v>0</v>
      </c>
      <c r="K1272" s="38">
        <f t="shared" si="316"/>
        <v>370.36650000000003</v>
      </c>
      <c r="L1272" s="38">
        <f t="shared" si="317"/>
        <v>111.10995</v>
      </c>
      <c r="M1272" s="38">
        <f t="shared" si="318"/>
        <v>222.2199</v>
      </c>
      <c r="N1272" s="38">
        <f t="shared" si="319"/>
        <v>74.073300000000003</v>
      </c>
      <c r="O1272" s="38">
        <f t="shared" si="320"/>
        <v>74.073300000000003</v>
      </c>
      <c r="P1272" s="38">
        <f t="shared" si="321"/>
        <v>46.295812500000004</v>
      </c>
      <c r="Q1272" s="38">
        <f t="shared" si="322"/>
        <v>185.18325000000002</v>
      </c>
      <c r="R1272" s="38">
        <f t="shared" si="323"/>
        <v>33.332984999999994</v>
      </c>
      <c r="S1272" s="38">
        <f t="shared" si="324"/>
        <v>3.703665</v>
      </c>
      <c r="T1272" s="39">
        <f t="shared" si="325"/>
        <v>4824.0236624999998</v>
      </c>
    </row>
    <row r="1273" spans="2:20" ht="28.5" x14ac:dyDescent="0.2">
      <c r="B1273" s="109">
        <v>1143</v>
      </c>
      <c r="C1273" s="30" t="s">
        <v>1249</v>
      </c>
      <c r="D1273" s="70" t="s">
        <v>67</v>
      </c>
      <c r="E1273" s="69" t="s">
        <v>67</v>
      </c>
      <c r="F1273" s="33">
        <v>1228</v>
      </c>
      <c r="G1273" s="34">
        <v>2914</v>
      </c>
      <c r="H1273" s="44">
        <v>2892</v>
      </c>
      <c r="I1273" s="71">
        <f t="shared" si="326"/>
        <v>13.305</v>
      </c>
      <c r="J1273" s="72">
        <v>0</v>
      </c>
      <c r="K1273" s="38">
        <f t="shared" si="316"/>
        <v>1.3305</v>
      </c>
      <c r="L1273" s="38">
        <f t="shared" si="317"/>
        <v>0.39914999999999995</v>
      </c>
      <c r="M1273" s="38">
        <f t="shared" si="318"/>
        <v>0.7982999999999999</v>
      </c>
      <c r="N1273" s="38">
        <f t="shared" si="319"/>
        <v>0.2661</v>
      </c>
      <c r="O1273" s="38">
        <f t="shared" si="320"/>
        <v>0.2661</v>
      </c>
      <c r="P1273" s="38">
        <f t="shared" si="321"/>
        <v>0.1663125</v>
      </c>
      <c r="Q1273" s="38">
        <f t="shared" si="322"/>
        <v>0.66525000000000001</v>
      </c>
      <c r="R1273" s="38">
        <f t="shared" si="323"/>
        <v>0.11974499999999999</v>
      </c>
      <c r="S1273" s="38">
        <f t="shared" si="324"/>
        <v>1.3305000000000001E-2</v>
      </c>
      <c r="T1273" s="39">
        <f t="shared" si="325"/>
        <v>17.329762500000005</v>
      </c>
    </row>
    <row r="1274" spans="2:20" ht="28.5" x14ac:dyDescent="0.2">
      <c r="B1274" s="109">
        <v>1144</v>
      </c>
      <c r="C1274" s="30" t="s">
        <v>1250</v>
      </c>
      <c r="D1274" s="70" t="s">
        <v>67</v>
      </c>
      <c r="E1274" s="69" t="s">
        <v>67</v>
      </c>
      <c r="F1274" s="33">
        <v>1229</v>
      </c>
      <c r="G1274" s="34">
        <v>2915</v>
      </c>
      <c r="H1274" s="44">
        <v>2892</v>
      </c>
      <c r="I1274" s="71">
        <f t="shared" si="326"/>
        <v>2.42</v>
      </c>
      <c r="J1274" s="72">
        <v>0</v>
      </c>
      <c r="K1274" s="38">
        <f t="shared" si="316"/>
        <v>0.24199999999999999</v>
      </c>
      <c r="L1274" s="38">
        <f t="shared" si="317"/>
        <v>7.2599999999999998E-2</v>
      </c>
      <c r="M1274" s="38">
        <f t="shared" si="318"/>
        <v>0.1452</v>
      </c>
      <c r="N1274" s="38">
        <f t="shared" si="319"/>
        <v>4.8399999999999999E-2</v>
      </c>
      <c r="O1274" s="38">
        <f t="shared" si="320"/>
        <v>4.8399999999999999E-2</v>
      </c>
      <c r="P1274" s="38">
        <f t="shared" si="321"/>
        <v>3.0249999999999999E-2</v>
      </c>
      <c r="Q1274" s="38">
        <f t="shared" si="322"/>
        <v>0.121</v>
      </c>
      <c r="R1274" s="38">
        <f t="shared" si="323"/>
        <v>2.1779999999999997E-2</v>
      </c>
      <c r="S1274" s="38">
        <f t="shared" si="324"/>
        <v>2.4199999999999998E-3</v>
      </c>
      <c r="T1274" s="39">
        <f t="shared" si="325"/>
        <v>3.15205</v>
      </c>
    </row>
    <row r="1275" spans="2:20" ht="25.5" x14ac:dyDescent="0.2">
      <c r="B1275" s="109">
        <v>1145</v>
      </c>
      <c r="C1275" s="30" t="s">
        <v>1251</v>
      </c>
      <c r="D1275" s="70">
        <v>625.89</v>
      </c>
      <c r="E1275" s="69">
        <v>653.79999999999995</v>
      </c>
      <c r="F1275" s="33">
        <v>1230</v>
      </c>
      <c r="G1275" s="34">
        <v>2916</v>
      </c>
      <c r="H1275" s="44">
        <v>2892</v>
      </c>
      <c r="I1275" s="71">
        <f t="shared" si="326"/>
        <v>30.78</v>
      </c>
      <c r="J1275" s="72">
        <v>0</v>
      </c>
      <c r="K1275" s="38">
        <f t="shared" si="316"/>
        <v>3.0780000000000003</v>
      </c>
      <c r="L1275" s="38">
        <f t="shared" si="317"/>
        <v>0.9234</v>
      </c>
      <c r="M1275" s="38">
        <f t="shared" si="318"/>
        <v>1.8468</v>
      </c>
      <c r="N1275" s="38">
        <f t="shared" si="319"/>
        <v>0.61560000000000004</v>
      </c>
      <c r="O1275" s="38">
        <f t="shared" si="320"/>
        <v>0.61560000000000004</v>
      </c>
      <c r="P1275" s="38">
        <f t="shared" si="321"/>
        <v>0.38475000000000004</v>
      </c>
      <c r="Q1275" s="38">
        <f t="shared" si="322"/>
        <v>1.5390000000000001</v>
      </c>
      <c r="R1275" s="38">
        <f t="shared" si="323"/>
        <v>0.27701999999999999</v>
      </c>
      <c r="S1275" s="38">
        <f t="shared" si="324"/>
        <v>3.0780000000000002E-2</v>
      </c>
      <c r="T1275" s="39">
        <f t="shared" si="325"/>
        <v>40.090950000000007</v>
      </c>
    </row>
    <row r="1276" spans="2:20" ht="25.5" x14ac:dyDescent="0.2">
      <c r="B1276" s="109">
        <v>1146</v>
      </c>
      <c r="C1276" s="30" t="s">
        <v>1252</v>
      </c>
      <c r="D1276" s="70">
        <v>1251.79</v>
      </c>
      <c r="E1276" s="69">
        <v>1307.6199999999999</v>
      </c>
      <c r="F1276" s="33">
        <v>1231</v>
      </c>
      <c r="G1276" s="34">
        <v>2917</v>
      </c>
      <c r="H1276" s="44">
        <v>2892</v>
      </c>
      <c r="I1276" s="71">
        <f t="shared" si="326"/>
        <v>46.66</v>
      </c>
      <c r="J1276" s="72">
        <v>0</v>
      </c>
      <c r="K1276" s="38">
        <f t="shared" si="316"/>
        <v>4.6659999999999995</v>
      </c>
      <c r="L1276" s="38">
        <f t="shared" si="317"/>
        <v>1.3997999999999999</v>
      </c>
      <c r="M1276" s="38">
        <f t="shared" si="318"/>
        <v>2.7995999999999999</v>
      </c>
      <c r="N1276" s="38">
        <f t="shared" si="319"/>
        <v>0.93319999999999992</v>
      </c>
      <c r="O1276" s="38">
        <f t="shared" si="320"/>
        <v>0.93319999999999992</v>
      </c>
      <c r="P1276" s="38">
        <f t="shared" si="321"/>
        <v>0.58324999999999994</v>
      </c>
      <c r="Q1276" s="38">
        <f t="shared" si="322"/>
        <v>2.3329999999999997</v>
      </c>
      <c r="R1276" s="38">
        <f t="shared" si="323"/>
        <v>0.41993999999999992</v>
      </c>
      <c r="S1276" s="38">
        <f t="shared" si="324"/>
        <v>4.666E-2</v>
      </c>
      <c r="T1276" s="39">
        <f t="shared" si="325"/>
        <v>60.774649999999987</v>
      </c>
    </row>
    <row r="1277" spans="2:20" ht="25.5" x14ac:dyDescent="0.2">
      <c r="B1277" s="109">
        <v>1147</v>
      </c>
      <c r="C1277" s="30" t="s">
        <v>1253</v>
      </c>
      <c r="D1277" s="70">
        <v>2503.58</v>
      </c>
      <c r="E1277" s="69">
        <v>2615.2399999999998</v>
      </c>
      <c r="F1277" s="33">
        <v>1232</v>
      </c>
      <c r="G1277" s="34">
        <v>2918</v>
      </c>
      <c r="H1277" s="44">
        <v>2892</v>
      </c>
      <c r="I1277" s="71">
        <f t="shared" si="326"/>
        <v>59.564999999999998</v>
      </c>
      <c r="J1277" s="72">
        <v>0</v>
      </c>
      <c r="K1277" s="38">
        <f t="shared" si="316"/>
        <v>5.9565000000000001</v>
      </c>
      <c r="L1277" s="38">
        <f t="shared" si="317"/>
        <v>1.7869499999999998</v>
      </c>
      <c r="M1277" s="38">
        <f t="shared" si="318"/>
        <v>3.5738999999999996</v>
      </c>
      <c r="N1277" s="38">
        <f t="shared" si="319"/>
        <v>1.1913</v>
      </c>
      <c r="O1277" s="38">
        <f t="shared" si="320"/>
        <v>1.1913</v>
      </c>
      <c r="P1277" s="38">
        <f t="shared" si="321"/>
        <v>0.74456250000000002</v>
      </c>
      <c r="Q1277" s="38">
        <f t="shared" si="322"/>
        <v>2.9782500000000001</v>
      </c>
      <c r="R1277" s="38">
        <f t="shared" si="323"/>
        <v>0.53608499999999992</v>
      </c>
      <c r="S1277" s="38">
        <f t="shared" si="324"/>
        <v>5.9565E-2</v>
      </c>
      <c r="T1277" s="39">
        <f t="shared" si="325"/>
        <v>77.583412500000009</v>
      </c>
    </row>
    <row r="1278" spans="2:20" ht="25.5" x14ac:dyDescent="0.2">
      <c r="B1278" s="109">
        <v>1148</v>
      </c>
      <c r="C1278" s="30" t="s">
        <v>1254</v>
      </c>
      <c r="D1278" s="70">
        <v>5007.1499999999996</v>
      </c>
      <c r="E1278" s="69">
        <v>5230.47</v>
      </c>
      <c r="F1278" s="33">
        <v>1233</v>
      </c>
      <c r="G1278" s="34">
        <v>2919</v>
      </c>
      <c r="H1278" s="44">
        <v>2892</v>
      </c>
      <c r="I1278" s="71">
        <f t="shared" si="326"/>
        <v>86.38</v>
      </c>
      <c r="J1278" s="72">
        <v>0</v>
      </c>
      <c r="K1278" s="38">
        <f t="shared" si="316"/>
        <v>8.6379999999999999</v>
      </c>
      <c r="L1278" s="38">
        <f t="shared" si="317"/>
        <v>2.5913999999999997</v>
      </c>
      <c r="M1278" s="38">
        <f t="shared" si="318"/>
        <v>5.1827999999999994</v>
      </c>
      <c r="N1278" s="38">
        <f t="shared" si="319"/>
        <v>1.7276</v>
      </c>
      <c r="O1278" s="38">
        <f t="shared" si="320"/>
        <v>1.7276</v>
      </c>
      <c r="P1278" s="38">
        <f t="shared" si="321"/>
        <v>1.07975</v>
      </c>
      <c r="Q1278" s="38">
        <f t="shared" si="322"/>
        <v>4.319</v>
      </c>
      <c r="R1278" s="38">
        <f t="shared" si="323"/>
        <v>0.77741999999999989</v>
      </c>
      <c r="S1278" s="38">
        <f t="shared" si="324"/>
        <v>8.6379999999999998E-2</v>
      </c>
      <c r="T1278" s="39">
        <f t="shared" si="325"/>
        <v>112.50995</v>
      </c>
    </row>
    <row r="1279" spans="2:20" ht="25.5" x14ac:dyDescent="0.2">
      <c r="B1279" s="109">
        <v>1149</v>
      </c>
      <c r="C1279" s="30" t="s">
        <v>1255</v>
      </c>
      <c r="D1279" s="70">
        <v>10014.299999999999</v>
      </c>
      <c r="E1279" s="69">
        <v>10460.94</v>
      </c>
      <c r="F1279" s="33">
        <v>1234</v>
      </c>
      <c r="G1279" s="34">
        <v>2920</v>
      </c>
      <c r="H1279" s="44">
        <v>2892</v>
      </c>
      <c r="I1279" s="71">
        <f t="shared" si="326"/>
        <v>169.77</v>
      </c>
      <c r="J1279" s="72">
        <v>0</v>
      </c>
      <c r="K1279" s="38">
        <f t="shared" si="316"/>
        <v>16.977</v>
      </c>
      <c r="L1279" s="38">
        <f t="shared" si="317"/>
        <v>5.0930999999999997</v>
      </c>
      <c r="M1279" s="38">
        <f t="shared" si="318"/>
        <v>10.186199999999999</v>
      </c>
      <c r="N1279" s="38">
        <f t="shared" si="319"/>
        <v>3.3954000000000004</v>
      </c>
      <c r="O1279" s="38">
        <f t="shared" si="320"/>
        <v>3.3954000000000004</v>
      </c>
      <c r="P1279" s="38">
        <f t="shared" si="321"/>
        <v>2.122125</v>
      </c>
      <c r="Q1279" s="38">
        <f t="shared" si="322"/>
        <v>8.4885000000000002</v>
      </c>
      <c r="R1279" s="38">
        <f t="shared" si="323"/>
        <v>1.52793</v>
      </c>
      <c r="S1279" s="38">
        <f t="shared" si="324"/>
        <v>0.16977</v>
      </c>
      <c r="T1279" s="39">
        <f t="shared" si="325"/>
        <v>221.12542499999998</v>
      </c>
    </row>
    <row r="1280" spans="2:20" ht="25.5" x14ac:dyDescent="0.2">
      <c r="B1280" s="109">
        <v>1150</v>
      </c>
      <c r="C1280" s="30" t="s">
        <v>1256</v>
      </c>
      <c r="D1280" s="70">
        <v>15021.47</v>
      </c>
      <c r="E1280" s="69">
        <v>15691.43</v>
      </c>
      <c r="F1280" s="33">
        <v>1235</v>
      </c>
      <c r="G1280" s="34">
        <v>2921</v>
      </c>
      <c r="H1280" s="44">
        <v>2892</v>
      </c>
      <c r="I1280" s="71">
        <f t="shared" si="326"/>
        <v>181.67500000000001</v>
      </c>
      <c r="J1280" s="72">
        <v>0</v>
      </c>
      <c r="K1280" s="38">
        <f t="shared" si="316"/>
        <v>18.1675</v>
      </c>
      <c r="L1280" s="38">
        <f t="shared" si="317"/>
        <v>5.4502500000000005</v>
      </c>
      <c r="M1280" s="38">
        <f t="shared" si="318"/>
        <v>10.900500000000001</v>
      </c>
      <c r="N1280" s="38">
        <f t="shared" si="319"/>
        <v>3.6335000000000002</v>
      </c>
      <c r="O1280" s="38">
        <f t="shared" si="320"/>
        <v>3.6335000000000002</v>
      </c>
      <c r="P1280" s="38">
        <f t="shared" si="321"/>
        <v>2.2709375000000001</v>
      </c>
      <c r="Q1280" s="38">
        <f t="shared" si="322"/>
        <v>9.0837500000000002</v>
      </c>
      <c r="R1280" s="38">
        <f t="shared" si="323"/>
        <v>1.6350750000000001</v>
      </c>
      <c r="S1280" s="38">
        <f t="shared" si="324"/>
        <v>0.181675</v>
      </c>
      <c r="T1280" s="39">
        <f t="shared" si="325"/>
        <v>236.63168750000003</v>
      </c>
    </row>
    <row r="1281" spans="2:20" ht="25.5" x14ac:dyDescent="0.2">
      <c r="B1281" s="109">
        <v>1151</v>
      </c>
      <c r="C1281" s="30" t="s">
        <v>1257</v>
      </c>
      <c r="D1281" s="70">
        <v>25035.77</v>
      </c>
      <c r="E1281" s="69">
        <v>26152.37</v>
      </c>
      <c r="F1281" s="33">
        <v>1236</v>
      </c>
      <c r="G1281" s="34">
        <v>2922</v>
      </c>
      <c r="H1281" s="44">
        <v>2892</v>
      </c>
      <c r="I1281" s="71">
        <f t="shared" si="326"/>
        <v>231.32</v>
      </c>
      <c r="J1281" s="72">
        <v>0</v>
      </c>
      <c r="K1281" s="38">
        <f t="shared" si="316"/>
        <v>23.132000000000001</v>
      </c>
      <c r="L1281" s="38">
        <f t="shared" si="317"/>
        <v>6.9395999999999995</v>
      </c>
      <c r="M1281" s="38">
        <f t="shared" si="318"/>
        <v>13.879199999999999</v>
      </c>
      <c r="N1281" s="38">
        <f t="shared" si="319"/>
        <v>4.6264000000000003</v>
      </c>
      <c r="O1281" s="38">
        <f t="shared" si="320"/>
        <v>4.6264000000000003</v>
      </c>
      <c r="P1281" s="38">
        <f t="shared" si="321"/>
        <v>2.8915000000000002</v>
      </c>
      <c r="Q1281" s="38">
        <f t="shared" si="322"/>
        <v>11.566000000000001</v>
      </c>
      <c r="R1281" s="38">
        <f t="shared" si="323"/>
        <v>2.08188</v>
      </c>
      <c r="S1281" s="38">
        <f t="shared" si="324"/>
        <v>0.23132</v>
      </c>
      <c r="T1281" s="39">
        <f t="shared" si="325"/>
        <v>301.29429999999996</v>
      </c>
    </row>
    <row r="1282" spans="2:20" ht="25.5" x14ac:dyDescent="0.2">
      <c r="B1282" s="109">
        <v>1152</v>
      </c>
      <c r="C1282" s="30" t="s">
        <v>1258</v>
      </c>
      <c r="D1282" s="70">
        <v>37553.65</v>
      </c>
      <c r="E1282" s="69">
        <v>39228.54</v>
      </c>
      <c r="F1282" s="33">
        <v>1237</v>
      </c>
      <c r="G1282" s="34">
        <v>2923</v>
      </c>
      <c r="H1282" s="44">
        <v>2892</v>
      </c>
      <c r="I1282" s="71">
        <f t="shared" si="326"/>
        <v>292.88</v>
      </c>
      <c r="J1282" s="72">
        <v>0</v>
      </c>
      <c r="K1282" s="38">
        <f t="shared" si="316"/>
        <v>29.288</v>
      </c>
      <c r="L1282" s="38">
        <f t="shared" si="317"/>
        <v>8.7863999999999987</v>
      </c>
      <c r="M1282" s="38">
        <f t="shared" si="318"/>
        <v>17.572799999999997</v>
      </c>
      <c r="N1282" s="38">
        <f t="shared" si="319"/>
        <v>5.8575999999999997</v>
      </c>
      <c r="O1282" s="38">
        <f t="shared" si="320"/>
        <v>5.8575999999999997</v>
      </c>
      <c r="P1282" s="38">
        <f t="shared" si="321"/>
        <v>3.661</v>
      </c>
      <c r="Q1282" s="38">
        <f t="shared" si="322"/>
        <v>14.644</v>
      </c>
      <c r="R1282" s="38">
        <f t="shared" si="323"/>
        <v>2.6359199999999996</v>
      </c>
      <c r="S1282" s="38">
        <f t="shared" si="324"/>
        <v>0.29288000000000003</v>
      </c>
      <c r="T1282" s="39">
        <f t="shared" si="325"/>
        <v>381.47620000000001</v>
      </c>
    </row>
    <row r="1283" spans="2:20" ht="25.5" x14ac:dyDescent="0.2">
      <c r="B1283" s="109">
        <v>1153</v>
      </c>
      <c r="C1283" s="30" t="s">
        <v>1259</v>
      </c>
      <c r="D1283" s="70">
        <v>50071.55</v>
      </c>
      <c r="E1283" s="69">
        <v>52304.74</v>
      </c>
      <c r="F1283" s="33">
        <v>1238</v>
      </c>
      <c r="G1283" s="34">
        <v>2924</v>
      </c>
      <c r="H1283" s="44">
        <v>2892</v>
      </c>
      <c r="I1283" s="71">
        <f t="shared" si="326"/>
        <v>388.185</v>
      </c>
      <c r="J1283" s="72">
        <v>0</v>
      </c>
      <c r="K1283" s="38">
        <f t="shared" si="316"/>
        <v>38.8185</v>
      </c>
      <c r="L1283" s="38">
        <f t="shared" si="317"/>
        <v>11.64555</v>
      </c>
      <c r="M1283" s="38">
        <f t="shared" si="318"/>
        <v>23.2911</v>
      </c>
      <c r="N1283" s="38">
        <f t="shared" si="319"/>
        <v>7.7637</v>
      </c>
      <c r="O1283" s="38">
        <f t="shared" si="320"/>
        <v>7.7637</v>
      </c>
      <c r="P1283" s="38">
        <f t="shared" si="321"/>
        <v>4.8523125</v>
      </c>
      <c r="Q1283" s="38">
        <f t="shared" si="322"/>
        <v>19.40925</v>
      </c>
      <c r="R1283" s="38">
        <f t="shared" si="323"/>
        <v>3.4936649999999996</v>
      </c>
      <c r="S1283" s="38">
        <f t="shared" si="324"/>
        <v>0.388185</v>
      </c>
      <c r="T1283" s="39">
        <f t="shared" si="325"/>
        <v>505.61096249999997</v>
      </c>
    </row>
    <row r="1284" spans="2:20" ht="25.5" x14ac:dyDescent="0.2">
      <c r="B1284" s="109">
        <v>1154</v>
      </c>
      <c r="C1284" s="30" t="s">
        <v>1260</v>
      </c>
      <c r="D1284" s="70">
        <v>62589.43</v>
      </c>
      <c r="E1284" s="69">
        <v>65380.92</v>
      </c>
      <c r="F1284" s="33">
        <v>1239</v>
      </c>
      <c r="G1284" s="34">
        <v>2925</v>
      </c>
      <c r="H1284" s="44">
        <v>2892</v>
      </c>
      <c r="I1284" s="71">
        <f t="shared" si="326"/>
        <v>461.64499999999998</v>
      </c>
      <c r="J1284" s="72">
        <v>0</v>
      </c>
      <c r="K1284" s="38">
        <f t="shared" si="316"/>
        <v>46.164500000000004</v>
      </c>
      <c r="L1284" s="38">
        <f t="shared" si="317"/>
        <v>13.849349999999999</v>
      </c>
      <c r="M1284" s="38">
        <f t="shared" si="318"/>
        <v>27.698699999999999</v>
      </c>
      <c r="N1284" s="38">
        <f t="shared" si="319"/>
        <v>9.232899999999999</v>
      </c>
      <c r="O1284" s="38">
        <f t="shared" si="320"/>
        <v>9.232899999999999</v>
      </c>
      <c r="P1284" s="38">
        <f t="shared" si="321"/>
        <v>5.7705625000000005</v>
      </c>
      <c r="Q1284" s="38">
        <f t="shared" si="322"/>
        <v>23.082250000000002</v>
      </c>
      <c r="R1284" s="38">
        <f t="shared" si="323"/>
        <v>4.1548049999999996</v>
      </c>
      <c r="S1284" s="38">
        <f t="shared" si="324"/>
        <v>0.46164499999999997</v>
      </c>
      <c r="T1284" s="39">
        <f t="shared" si="325"/>
        <v>601.2926124999999</v>
      </c>
    </row>
    <row r="1285" spans="2:20" ht="25.5" x14ac:dyDescent="0.2">
      <c r="B1285" s="109">
        <v>1155</v>
      </c>
      <c r="C1285" s="30" t="s">
        <v>1261</v>
      </c>
      <c r="D1285" s="70">
        <v>100143.09</v>
      </c>
      <c r="E1285" s="69">
        <v>104609.47</v>
      </c>
      <c r="F1285" s="33">
        <v>1240</v>
      </c>
      <c r="G1285" s="34">
        <v>2926</v>
      </c>
      <c r="H1285" s="44">
        <v>2892</v>
      </c>
      <c r="I1285" s="71">
        <f t="shared" si="326"/>
        <v>647.29999999999995</v>
      </c>
      <c r="J1285" s="72">
        <v>0</v>
      </c>
      <c r="K1285" s="38">
        <f t="shared" si="316"/>
        <v>64.73</v>
      </c>
      <c r="L1285" s="38">
        <f t="shared" si="317"/>
        <v>19.418999999999997</v>
      </c>
      <c r="M1285" s="38">
        <f t="shared" si="318"/>
        <v>38.837999999999994</v>
      </c>
      <c r="N1285" s="38">
        <f t="shared" si="319"/>
        <v>12.946</v>
      </c>
      <c r="O1285" s="38">
        <f t="shared" si="320"/>
        <v>12.946</v>
      </c>
      <c r="P1285" s="38">
        <f t="shared" si="321"/>
        <v>8.0912500000000005</v>
      </c>
      <c r="Q1285" s="38">
        <f t="shared" si="322"/>
        <v>32.365000000000002</v>
      </c>
      <c r="R1285" s="38">
        <f t="shared" si="323"/>
        <v>5.8256999999999994</v>
      </c>
      <c r="S1285" s="38">
        <f t="shared" si="324"/>
        <v>0.64729999999999999</v>
      </c>
      <c r="T1285" s="39">
        <f t="shared" si="325"/>
        <v>843.10824999999988</v>
      </c>
    </row>
    <row r="1286" spans="2:20" ht="25.5" x14ac:dyDescent="0.2">
      <c r="B1286" s="109">
        <v>1156</v>
      </c>
      <c r="C1286" s="30" t="s">
        <v>1262</v>
      </c>
      <c r="D1286" s="70">
        <v>150214.64000000001</v>
      </c>
      <c r="E1286" s="69">
        <v>156914.21</v>
      </c>
      <c r="F1286" s="33">
        <v>1241</v>
      </c>
      <c r="G1286" s="34">
        <v>2927</v>
      </c>
      <c r="H1286" s="44">
        <v>2892</v>
      </c>
      <c r="I1286" s="71">
        <f t="shared" si="326"/>
        <v>972.94</v>
      </c>
      <c r="J1286" s="72">
        <v>0</v>
      </c>
      <c r="K1286" s="38">
        <f t="shared" si="316"/>
        <v>97.294000000000011</v>
      </c>
      <c r="L1286" s="38">
        <f t="shared" si="317"/>
        <v>29.188200000000002</v>
      </c>
      <c r="M1286" s="38">
        <f t="shared" si="318"/>
        <v>58.376400000000004</v>
      </c>
      <c r="N1286" s="38">
        <f t="shared" si="319"/>
        <v>19.4588</v>
      </c>
      <c r="O1286" s="38">
        <f t="shared" si="320"/>
        <v>19.4588</v>
      </c>
      <c r="P1286" s="38">
        <f t="shared" si="321"/>
        <v>12.161750000000001</v>
      </c>
      <c r="Q1286" s="38">
        <f t="shared" si="322"/>
        <v>48.647000000000006</v>
      </c>
      <c r="R1286" s="38">
        <f t="shared" si="323"/>
        <v>8.7564600000000006</v>
      </c>
      <c r="S1286" s="38">
        <f t="shared" si="324"/>
        <v>0.97294000000000003</v>
      </c>
      <c r="T1286" s="39">
        <f t="shared" si="325"/>
        <v>1267.2543500000006</v>
      </c>
    </row>
    <row r="1287" spans="2:20" ht="25.5" x14ac:dyDescent="0.2">
      <c r="B1287" s="109">
        <v>1157</v>
      </c>
      <c r="C1287" s="30" t="s">
        <v>1263</v>
      </c>
      <c r="D1287" s="70">
        <v>250357.73</v>
      </c>
      <c r="E1287" s="69">
        <v>261523.68</v>
      </c>
      <c r="F1287" s="33">
        <v>1242</v>
      </c>
      <c r="G1287" s="34">
        <v>2928</v>
      </c>
      <c r="H1287" s="44">
        <v>2892</v>
      </c>
      <c r="I1287" s="71">
        <f t="shared" si="326"/>
        <v>1310.49</v>
      </c>
      <c r="J1287" s="72">
        <v>0</v>
      </c>
      <c r="K1287" s="38">
        <f t="shared" si="316"/>
        <v>131.04900000000001</v>
      </c>
      <c r="L1287" s="38">
        <f t="shared" si="317"/>
        <v>39.314700000000002</v>
      </c>
      <c r="M1287" s="38">
        <f t="shared" si="318"/>
        <v>78.629400000000004</v>
      </c>
      <c r="N1287" s="38">
        <f t="shared" si="319"/>
        <v>26.209800000000001</v>
      </c>
      <c r="O1287" s="38">
        <f t="shared" si="320"/>
        <v>26.209800000000001</v>
      </c>
      <c r="P1287" s="38">
        <f t="shared" si="321"/>
        <v>16.381125000000001</v>
      </c>
      <c r="Q1287" s="38">
        <f t="shared" si="322"/>
        <v>65.524500000000003</v>
      </c>
      <c r="R1287" s="38">
        <f t="shared" si="323"/>
        <v>11.794409999999999</v>
      </c>
      <c r="S1287" s="38">
        <f t="shared" si="324"/>
        <v>1.3104899999999999</v>
      </c>
      <c r="T1287" s="39">
        <f t="shared" si="325"/>
        <v>1706.9132250000002</v>
      </c>
    </row>
    <row r="1288" spans="2:20" ht="25.5" x14ac:dyDescent="0.2">
      <c r="B1288" s="109">
        <v>1158</v>
      </c>
      <c r="C1288" s="30" t="s">
        <v>1264</v>
      </c>
      <c r="D1288" s="70">
        <v>375536.58</v>
      </c>
      <c r="E1288" s="69">
        <v>392285.51</v>
      </c>
      <c r="F1288" s="33">
        <v>1243</v>
      </c>
      <c r="G1288" s="34">
        <v>2929</v>
      </c>
      <c r="H1288" s="44">
        <v>2892</v>
      </c>
      <c r="I1288" s="71">
        <f t="shared" si="326"/>
        <v>1720.52</v>
      </c>
      <c r="J1288" s="72">
        <v>0</v>
      </c>
      <c r="K1288" s="38">
        <f t="shared" si="316"/>
        <v>172.05200000000002</v>
      </c>
      <c r="L1288" s="38">
        <f t="shared" si="317"/>
        <v>51.615600000000001</v>
      </c>
      <c r="M1288" s="38">
        <f t="shared" si="318"/>
        <v>103.2312</v>
      </c>
      <c r="N1288" s="38">
        <f t="shared" si="319"/>
        <v>34.410400000000003</v>
      </c>
      <c r="O1288" s="38">
        <f t="shared" si="320"/>
        <v>34.410400000000003</v>
      </c>
      <c r="P1288" s="38">
        <f t="shared" si="321"/>
        <v>21.506500000000003</v>
      </c>
      <c r="Q1288" s="38">
        <f t="shared" si="322"/>
        <v>86.02600000000001</v>
      </c>
      <c r="R1288" s="38">
        <f t="shared" si="323"/>
        <v>15.484679999999999</v>
      </c>
      <c r="S1288" s="38">
        <f t="shared" si="324"/>
        <v>1.72052</v>
      </c>
      <c r="T1288" s="39">
        <f t="shared" si="325"/>
        <v>2240.9773</v>
      </c>
    </row>
    <row r="1289" spans="2:20" ht="25.5" x14ac:dyDescent="0.2">
      <c r="B1289" s="109">
        <v>1159</v>
      </c>
      <c r="C1289" s="30" t="s">
        <v>1265</v>
      </c>
      <c r="D1289" s="70">
        <v>500715.44</v>
      </c>
      <c r="E1289" s="69">
        <v>523047.35</v>
      </c>
      <c r="F1289" s="33">
        <v>1244</v>
      </c>
      <c r="G1289" s="34">
        <v>2930</v>
      </c>
      <c r="H1289" s="44">
        <v>2892</v>
      </c>
      <c r="I1289" s="71">
        <f t="shared" si="326"/>
        <v>2027.2950000000001</v>
      </c>
      <c r="J1289" s="72">
        <v>0</v>
      </c>
      <c r="K1289" s="38">
        <f t="shared" si="316"/>
        <v>202.72950000000003</v>
      </c>
      <c r="L1289" s="38">
        <f t="shared" si="317"/>
        <v>60.818849999999998</v>
      </c>
      <c r="M1289" s="38">
        <f t="shared" si="318"/>
        <v>121.6377</v>
      </c>
      <c r="N1289" s="38">
        <f t="shared" si="319"/>
        <v>40.545900000000003</v>
      </c>
      <c r="O1289" s="38">
        <f t="shared" si="320"/>
        <v>40.545900000000003</v>
      </c>
      <c r="P1289" s="38">
        <f t="shared" si="321"/>
        <v>25.341187500000004</v>
      </c>
      <c r="Q1289" s="38">
        <f t="shared" si="322"/>
        <v>101.36475000000002</v>
      </c>
      <c r="R1289" s="38">
        <f t="shared" si="323"/>
        <v>18.245654999999999</v>
      </c>
      <c r="S1289" s="38">
        <f t="shared" si="324"/>
        <v>2.0272950000000001</v>
      </c>
      <c r="T1289" s="39">
        <f t="shared" si="325"/>
        <v>2640.5517375000009</v>
      </c>
    </row>
    <row r="1290" spans="2:20" ht="25.5" x14ac:dyDescent="0.2">
      <c r="B1290" s="109">
        <v>1160</v>
      </c>
      <c r="C1290" s="30" t="s">
        <v>1266</v>
      </c>
      <c r="D1290" s="70">
        <v>751073.17</v>
      </c>
      <c r="E1290" s="69">
        <v>784571.03</v>
      </c>
      <c r="F1290" s="33">
        <v>1635</v>
      </c>
      <c r="G1290" s="34">
        <v>2931</v>
      </c>
      <c r="H1290" s="44">
        <v>2892</v>
      </c>
      <c r="I1290" s="71">
        <f t="shared" si="326"/>
        <v>2433.35</v>
      </c>
      <c r="J1290" s="72">
        <v>0</v>
      </c>
      <c r="K1290" s="38">
        <f t="shared" si="316"/>
        <v>243.33500000000001</v>
      </c>
      <c r="L1290" s="38">
        <f t="shared" si="317"/>
        <v>73.000499999999988</v>
      </c>
      <c r="M1290" s="38">
        <f t="shared" si="318"/>
        <v>146.00099999999998</v>
      </c>
      <c r="N1290" s="38">
        <f t="shared" si="319"/>
        <v>48.667000000000002</v>
      </c>
      <c r="O1290" s="38">
        <f t="shared" si="320"/>
        <v>48.667000000000002</v>
      </c>
      <c r="P1290" s="38">
        <f t="shared" si="321"/>
        <v>30.416875000000001</v>
      </c>
      <c r="Q1290" s="38">
        <f t="shared" si="322"/>
        <v>121.6675</v>
      </c>
      <c r="R1290" s="38">
        <f t="shared" si="323"/>
        <v>21.900149999999996</v>
      </c>
      <c r="S1290" s="38">
        <f t="shared" si="324"/>
        <v>2.4333499999999999</v>
      </c>
      <c r="T1290" s="39">
        <f t="shared" si="325"/>
        <v>3169.4383749999993</v>
      </c>
    </row>
    <row r="1291" spans="2:20" ht="25.5" x14ac:dyDescent="0.2">
      <c r="B1291" s="109">
        <v>1161</v>
      </c>
      <c r="C1291" s="30" t="s">
        <v>1267</v>
      </c>
      <c r="D1291" s="70">
        <v>1126609.75</v>
      </c>
      <c r="E1291" s="69">
        <v>1176856.54</v>
      </c>
      <c r="F1291" s="33">
        <v>1636</v>
      </c>
      <c r="G1291" s="34">
        <v>2932</v>
      </c>
      <c r="H1291" s="44">
        <v>2892</v>
      </c>
      <c r="I1291" s="71">
        <f t="shared" si="326"/>
        <v>2915.85</v>
      </c>
      <c r="J1291" s="72">
        <v>0</v>
      </c>
      <c r="K1291" s="38">
        <f t="shared" si="316"/>
        <v>291.58499999999998</v>
      </c>
      <c r="L1291" s="38">
        <f t="shared" si="317"/>
        <v>87.475499999999997</v>
      </c>
      <c r="M1291" s="38">
        <f t="shared" si="318"/>
        <v>174.95099999999999</v>
      </c>
      <c r="N1291" s="38">
        <f t="shared" si="319"/>
        <v>58.317</v>
      </c>
      <c r="O1291" s="38">
        <f t="shared" si="320"/>
        <v>58.317</v>
      </c>
      <c r="P1291" s="38">
        <f t="shared" si="321"/>
        <v>36.448124999999997</v>
      </c>
      <c r="Q1291" s="38">
        <f t="shared" si="322"/>
        <v>145.79249999999999</v>
      </c>
      <c r="R1291" s="38">
        <f t="shared" si="323"/>
        <v>26.242649999999998</v>
      </c>
      <c r="S1291" s="38">
        <f t="shared" si="324"/>
        <v>2.9158499999999998</v>
      </c>
      <c r="T1291" s="39">
        <f t="shared" si="325"/>
        <v>3797.8946249999999</v>
      </c>
    </row>
    <row r="1292" spans="2:20" ht="25.5" x14ac:dyDescent="0.2">
      <c r="B1292" s="109">
        <v>1162</v>
      </c>
      <c r="C1292" s="30" t="s">
        <v>1268</v>
      </c>
      <c r="D1292" s="70">
        <v>1502146.34</v>
      </c>
      <c r="E1292" s="69">
        <v>1569142.07</v>
      </c>
      <c r="F1292" s="33">
        <v>1637</v>
      </c>
      <c r="G1292" s="34">
        <v>2933</v>
      </c>
      <c r="H1292" s="44">
        <v>2892</v>
      </c>
      <c r="I1292" s="71">
        <f t="shared" si="326"/>
        <v>3390.4050000000002</v>
      </c>
      <c r="J1292" s="72">
        <v>0</v>
      </c>
      <c r="K1292" s="38">
        <f t="shared" si="316"/>
        <v>339.04050000000007</v>
      </c>
      <c r="L1292" s="38">
        <f t="shared" si="317"/>
        <v>101.71215000000001</v>
      </c>
      <c r="M1292" s="38">
        <f t="shared" si="318"/>
        <v>203.42430000000002</v>
      </c>
      <c r="N1292" s="38">
        <f t="shared" si="319"/>
        <v>67.80810000000001</v>
      </c>
      <c r="O1292" s="38">
        <f t="shared" si="320"/>
        <v>67.80810000000001</v>
      </c>
      <c r="P1292" s="38">
        <f t="shared" si="321"/>
        <v>42.380062500000008</v>
      </c>
      <c r="Q1292" s="38">
        <f t="shared" si="322"/>
        <v>169.52025000000003</v>
      </c>
      <c r="R1292" s="38">
        <f t="shared" si="323"/>
        <v>30.513645</v>
      </c>
      <c r="S1292" s="38">
        <f t="shared" si="324"/>
        <v>3.3904050000000003</v>
      </c>
      <c r="T1292" s="39">
        <f t="shared" si="325"/>
        <v>4416.0025125000002</v>
      </c>
    </row>
    <row r="1293" spans="2:20" ht="25.5" x14ac:dyDescent="0.2">
      <c r="B1293" s="109">
        <v>1163</v>
      </c>
      <c r="C1293" s="30" t="s">
        <v>1269</v>
      </c>
      <c r="D1293" s="70">
        <v>1502146.34</v>
      </c>
      <c r="E1293" s="69">
        <v>1569142.07</v>
      </c>
      <c r="F1293" s="33">
        <v>1638</v>
      </c>
      <c r="G1293" s="34">
        <v>2934</v>
      </c>
      <c r="H1293" s="44">
        <v>2892</v>
      </c>
      <c r="I1293" s="71">
        <f t="shared" si="326"/>
        <v>3703.665</v>
      </c>
      <c r="J1293" s="72">
        <v>0</v>
      </c>
      <c r="K1293" s="38">
        <f t="shared" si="316"/>
        <v>370.36650000000003</v>
      </c>
      <c r="L1293" s="38">
        <f t="shared" si="317"/>
        <v>111.10995</v>
      </c>
      <c r="M1293" s="38">
        <f t="shared" si="318"/>
        <v>222.2199</v>
      </c>
      <c r="N1293" s="38">
        <f t="shared" si="319"/>
        <v>74.073300000000003</v>
      </c>
      <c r="O1293" s="38">
        <f t="shared" si="320"/>
        <v>74.073300000000003</v>
      </c>
      <c r="P1293" s="38">
        <f t="shared" si="321"/>
        <v>46.295812500000004</v>
      </c>
      <c r="Q1293" s="38">
        <f t="shared" si="322"/>
        <v>185.18325000000002</v>
      </c>
      <c r="R1293" s="38">
        <f t="shared" si="323"/>
        <v>33.332984999999994</v>
      </c>
      <c r="S1293" s="38">
        <f t="shared" si="324"/>
        <v>3.703665</v>
      </c>
      <c r="T1293" s="39">
        <f t="shared" si="325"/>
        <v>4824.0236624999998</v>
      </c>
    </row>
    <row r="1294" spans="2:20" ht="28.5" x14ac:dyDescent="0.2">
      <c r="B1294" s="109">
        <v>1164</v>
      </c>
      <c r="C1294" s="30" t="s">
        <v>1270</v>
      </c>
      <c r="D1294" s="70" t="s">
        <v>67</v>
      </c>
      <c r="E1294" s="69" t="s">
        <v>67</v>
      </c>
      <c r="F1294" s="33">
        <v>1246</v>
      </c>
      <c r="G1294" s="34">
        <v>2935</v>
      </c>
      <c r="H1294" s="44">
        <v>2892</v>
      </c>
      <c r="I1294" s="71">
        <f t="shared" si="326"/>
        <v>190.20500000000001</v>
      </c>
      <c r="J1294" s="72">
        <v>0</v>
      </c>
      <c r="K1294" s="38">
        <f t="shared" si="316"/>
        <v>19.020500000000002</v>
      </c>
      <c r="L1294" s="38">
        <f t="shared" si="317"/>
        <v>5.7061500000000001</v>
      </c>
      <c r="M1294" s="38">
        <f t="shared" si="318"/>
        <v>11.4123</v>
      </c>
      <c r="N1294" s="38">
        <f t="shared" si="319"/>
        <v>3.8041000000000005</v>
      </c>
      <c r="O1294" s="38">
        <f t="shared" si="320"/>
        <v>3.8041000000000005</v>
      </c>
      <c r="P1294" s="38">
        <f t="shared" si="321"/>
        <v>2.3775625000000002</v>
      </c>
      <c r="Q1294" s="38">
        <f t="shared" si="322"/>
        <v>9.510250000000001</v>
      </c>
      <c r="R1294" s="38">
        <f t="shared" si="323"/>
        <v>1.7118450000000001</v>
      </c>
      <c r="S1294" s="38">
        <f t="shared" si="324"/>
        <v>0.19020500000000001</v>
      </c>
      <c r="T1294" s="39">
        <f t="shared" si="325"/>
        <v>247.74201250000004</v>
      </c>
    </row>
    <row r="1295" spans="2:20" ht="28.5" x14ac:dyDescent="0.2">
      <c r="B1295" s="109">
        <v>1165</v>
      </c>
      <c r="C1295" s="30" t="s">
        <v>1271</v>
      </c>
      <c r="D1295" s="70" t="s">
        <v>67</v>
      </c>
      <c r="E1295" s="69" t="s">
        <v>67</v>
      </c>
      <c r="F1295" s="33">
        <v>1247</v>
      </c>
      <c r="G1295" s="34">
        <v>2936</v>
      </c>
      <c r="H1295" s="44">
        <v>2892</v>
      </c>
      <c r="I1295" s="71">
        <f t="shared" si="326"/>
        <v>3.7149999999999999</v>
      </c>
      <c r="J1295" s="72">
        <v>0</v>
      </c>
      <c r="K1295" s="38">
        <f t="shared" si="316"/>
        <v>0.3715</v>
      </c>
      <c r="L1295" s="38">
        <f t="shared" si="317"/>
        <v>0.11144999999999999</v>
      </c>
      <c r="M1295" s="38">
        <f t="shared" si="318"/>
        <v>0.22289999999999999</v>
      </c>
      <c r="N1295" s="38">
        <f t="shared" si="319"/>
        <v>7.4300000000000005E-2</v>
      </c>
      <c r="O1295" s="38">
        <f t="shared" si="320"/>
        <v>7.4300000000000005E-2</v>
      </c>
      <c r="P1295" s="38">
        <f t="shared" si="321"/>
        <v>4.64375E-2</v>
      </c>
      <c r="Q1295" s="38">
        <f t="shared" si="322"/>
        <v>0.18575</v>
      </c>
      <c r="R1295" s="38">
        <f t="shared" si="323"/>
        <v>3.3434999999999999E-2</v>
      </c>
      <c r="S1295" s="38">
        <f t="shared" si="324"/>
        <v>3.715E-3</v>
      </c>
      <c r="T1295" s="39">
        <f t="shared" si="325"/>
        <v>4.8387874999999987</v>
      </c>
    </row>
    <row r="1296" spans="2:20" ht="28.5" x14ac:dyDescent="0.2">
      <c r="B1296" s="109">
        <v>1166</v>
      </c>
      <c r="C1296" s="30" t="s">
        <v>1272</v>
      </c>
      <c r="D1296" s="70" t="s">
        <v>67</v>
      </c>
      <c r="E1296" s="69" t="s">
        <v>67</v>
      </c>
      <c r="F1296" s="33">
        <v>1264</v>
      </c>
      <c r="G1296" s="34">
        <v>2937</v>
      </c>
      <c r="H1296" s="44">
        <v>2892</v>
      </c>
      <c r="I1296" s="71">
        <f t="shared" ref="I1296:I1315" si="327">I836*0.5</f>
        <v>22.265000000000001</v>
      </c>
      <c r="J1296" s="72">
        <v>0</v>
      </c>
      <c r="K1296" s="38">
        <f t="shared" si="316"/>
        <v>2.2265000000000001</v>
      </c>
      <c r="L1296" s="38">
        <f t="shared" si="317"/>
        <v>0.66795000000000004</v>
      </c>
      <c r="M1296" s="38">
        <f t="shared" si="318"/>
        <v>1.3359000000000001</v>
      </c>
      <c r="N1296" s="38">
        <f t="shared" si="319"/>
        <v>0.44530000000000003</v>
      </c>
      <c r="O1296" s="38">
        <f t="shared" si="320"/>
        <v>0.44530000000000003</v>
      </c>
      <c r="P1296" s="38">
        <f t="shared" si="321"/>
        <v>0.27831250000000002</v>
      </c>
      <c r="Q1296" s="38">
        <f t="shared" si="322"/>
        <v>1.1132500000000001</v>
      </c>
      <c r="R1296" s="38">
        <f t="shared" si="323"/>
        <v>0.20038499999999998</v>
      </c>
      <c r="S1296" s="38">
        <f t="shared" si="324"/>
        <v>2.2265E-2</v>
      </c>
      <c r="T1296" s="39">
        <f t="shared" si="325"/>
        <v>29.000162500000002</v>
      </c>
    </row>
    <row r="1297" spans="2:20" x14ac:dyDescent="0.2">
      <c r="B1297" s="109">
        <v>1167</v>
      </c>
      <c r="C1297" s="30" t="s">
        <v>1273</v>
      </c>
      <c r="D1297" s="70">
        <v>625.89</v>
      </c>
      <c r="E1297" s="69">
        <v>653.79999999999995</v>
      </c>
      <c r="F1297" s="33">
        <v>1248</v>
      </c>
      <c r="G1297" s="34">
        <v>2938</v>
      </c>
      <c r="H1297" s="44">
        <v>2892</v>
      </c>
      <c r="I1297" s="71">
        <f t="shared" si="327"/>
        <v>22.265000000000001</v>
      </c>
      <c r="J1297" s="72">
        <v>0</v>
      </c>
      <c r="K1297" s="38">
        <f t="shared" si="316"/>
        <v>2.2265000000000001</v>
      </c>
      <c r="L1297" s="38">
        <f t="shared" si="317"/>
        <v>0.66795000000000004</v>
      </c>
      <c r="M1297" s="38">
        <f t="shared" si="318"/>
        <v>1.3359000000000001</v>
      </c>
      <c r="N1297" s="38">
        <f t="shared" si="319"/>
        <v>0.44530000000000003</v>
      </c>
      <c r="O1297" s="38">
        <f t="shared" si="320"/>
        <v>0.44530000000000003</v>
      </c>
      <c r="P1297" s="38">
        <f t="shared" si="321"/>
        <v>0.27831250000000002</v>
      </c>
      <c r="Q1297" s="38">
        <f t="shared" si="322"/>
        <v>1.1132500000000001</v>
      </c>
      <c r="R1297" s="38">
        <f t="shared" si="323"/>
        <v>0.20038499999999998</v>
      </c>
      <c r="S1297" s="38">
        <f t="shared" si="324"/>
        <v>2.2265E-2</v>
      </c>
      <c r="T1297" s="39">
        <f t="shared" si="325"/>
        <v>29.000162500000002</v>
      </c>
    </row>
    <row r="1298" spans="2:20" x14ac:dyDescent="0.2">
      <c r="B1298" s="109">
        <v>1168</v>
      </c>
      <c r="C1298" s="30" t="s">
        <v>1274</v>
      </c>
      <c r="D1298" s="70">
        <v>1251.79</v>
      </c>
      <c r="E1298" s="69">
        <v>1307.6199999999999</v>
      </c>
      <c r="F1298" s="33">
        <v>1249</v>
      </c>
      <c r="G1298" s="34">
        <v>2939</v>
      </c>
      <c r="H1298" s="44">
        <v>2892</v>
      </c>
      <c r="I1298" s="71">
        <f t="shared" si="327"/>
        <v>22.265000000000001</v>
      </c>
      <c r="J1298" s="72">
        <v>0</v>
      </c>
      <c r="K1298" s="38">
        <f t="shared" si="316"/>
        <v>2.2265000000000001</v>
      </c>
      <c r="L1298" s="38">
        <f t="shared" si="317"/>
        <v>0.66795000000000004</v>
      </c>
      <c r="M1298" s="38">
        <f t="shared" si="318"/>
        <v>1.3359000000000001</v>
      </c>
      <c r="N1298" s="38">
        <f t="shared" si="319"/>
        <v>0.44530000000000003</v>
      </c>
      <c r="O1298" s="38">
        <f t="shared" si="320"/>
        <v>0.44530000000000003</v>
      </c>
      <c r="P1298" s="38">
        <f t="shared" si="321"/>
        <v>0.27831250000000002</v>
      </c>
      <c r="Q1298" s="38">
        <f t="shared" si="322"/>
        <v>1.1132500000000001</v>
      </c>
      <c r="R1298" s="38">
        <f t="shared" si="323"/>
        <v>0.20038499999999998</v>
      </c>
      <c r="S1298" s="38">
        <f t="shared" si="324"/>
        <v>2.2265E-2</v>
      </c>
      <c r="T1298" s="39">
        <f t="shared" si="325"/>
        <v>29.000162500000002</v>
      </c>
    </row>
    <row r="1299" spans="2:20" x14ac:dyDescent="0.2">
      <c r="B1299" s="109">
        <v>1169</v>
      </c>
      <c r="C1299" s="30" t="s">
        <v>1275</v>
      </c>
      <c r="D1299" s="70">
        <v>2503.58</v>
      </c>
      <c r="E1299" s="69">
        <v>2615.2399999999998</v>
      </c>
      <c r="F1299" s="33">
        <v>1250</v>
      </c>
      <c r="G1299" s="34">
        <v>2940</v>
      </c>
      <c r="H1299" s="44">
        <v>2892</v>
      </c>
      <c r="I1299" s="71">
        <f t="shared" si="327"/>
        <v>22.265000000000001</v>
      </c>
      <c r="J1299" s="72">
        <v>0</v>
      </c>
      <c r="K1299" s="38">
        <f t="shared" si="316"/>
        <v>2.2265000000000001</v>
      </c>
      <c r="L1299" s="38">
        <f t="shared" si="317"/>
        <v>0.66795000000000004</v>
      </c>
      <c r="M1299" s="38">
        <f t="shared" si="318"/>
        <v>1.3359000000000001</v>
      </c>
      <c r="N1299" s="38">
        <f t="shared" si="319"/>
        <v>0.44530000000000003</v>
      </c>
      <c r="O1299" s="38">
        <f t="shared" si="320"/>
        <v>0.44530000000000003</v>
      </c>
      <c r="P1299" s="38">
        <f t="shared" si="321"/>
        <v>0.27831250000000002</v>
      </c>
      <c r="Q1299" s="38">
        <f t="shared" si="322"/>
        <v>1.1132500000000001</v>
      </c>
      <c r="R1299" s="38">
        <f t="shared" si="323"/>
        <v>0.20038499999999998</v>
      </c>
      <c r="S1299" s="38">
        <f t="shared" si="324"/>
        <v>2.2265E-2</v>
      </c>
      <c r="T1299" s="39">
        <f t="shared" si="325"/>
        <v>29.000162500000002</v>
      </c>
    </row>
    <row r="1300" spans="2:20" x14ac:dyDescent="0.2">
      <c r="B1300" s="109">
        <v>1170</v>
      </c>
      <c r="C1300" s="30" t="s">
        <v>1276</v>
      </c>
      <c r="D1300" s="70">
        <v>5007.1499999999996</v>
      </c>
      <c r="E1300" s="69">
        <v>5230.47</v>
      </c>
      <c r="F1300" s="33">
        <v>1251</v>
      </c>
      <c r="G1300" s="34">
        <v>2941</v>
      </c>
      <c r="H1300" s="44">
        <v>2892</v>
      </c>
      <c r="I1300" s="71">
        <f t="shared" si="327"/>
        <v>25.913999999999998</v>
      </c>
      <c r="J1300" s="72">
        <v>0</v>
      </c>
      <c r="K1300" s="38">
        <f t="shared" si="316"/>
        <v>2.5914000000000001</v>
      </c>
      <c r="L1300" s="38">
        <f t="shared" si="317"/>
        <v>0.77741999999999989</v>
      </c>
      <c r="M1300" s="38">
        <f t="shared" si="318"/>
        <v>1.5548399999999998</v>
      </c>
      <c r="N1300" s="38">
        <f t="shared" si="319"/>
        <v>0.51827999999999996</v>
      </c>
      <c r="O1300" s="38">
        <f t="shared" si="320"/>
        <v>0.51827999999999996</v>
      </c>
      <c r="P1300" s="38">
        <f t="shared" si="321"/>
        <v>0.32392500000000002</v>
      </c>
      <c r="Q1300" s="38">
        <f t="shared" si="322"/>
        <v>1.2957000000000001</v>
      </c>
      <c r="R1300" s="38">
        <f t="shared" si="323"/>
        <v>0.23322599999999996</v>
      </c>
      <c r="S1300" s="38">
        <f t="shared" si="324"/>
        <v>2.5914E-2</v>
      </c>
      <c r="T1300" s="39">
        <f t="shared" si="325"/>
        <v>33.752984999999995</v>
      </c>
    </row>
    <row r="1301" spans="2:20" x14ac:dyDescent="0.2">
      <c r="B1301" s="109">
        <v>1171</v>
      </c>
      <c r="C1301" s="30" t="s">
        <v>1277</v>
      </c>
      <c r="D1301" s="70">
        <v>10014.299999999999</v>
      </c>
      <c r="E1301" s="69">
        <v>10460.94</v>
      </c>
      <c r="F1301" s="33">
        <v>1252</v>
      </c>
      <c r="G1301" s="34">
        <v>2942</v>
      </c>
      <c r="H1301" s="44">
        <v>2892</v>
      </c>
      <c r="I1301" s="71">
        <f t="shared" si="327"/>
        <v>50.931000000000004</v>
      </c>
      <c r="J1301" s="72">
        <v>0</v>
      </c>
      <c r="K1301" s="38">
        <f t="shared" si="316"/>
        <v>5.0931000000000006</v>
      </c>
      <c r="L1301" s="38">
        <f t="shared" si="317"/>
        <v>1.52793</v>
      </c>
      <c r="M1301" s="38">
        <f t="shared" si="318"/>
        <v>3.05586</v>
      </c>
      <c r="N1301" s="38">
        <f t="shared" si="319"/>
        <v>1.0186200000000001</v>
      </c>
      <c r="O1301" s="38">
        <f t="shared" si="320"/>
        <v>1.0186200000000001</v>
      </c>
      <c r="P1301" s="38">
        <f t="shared" si="321"/>
        <v>0.63663750000000008</v>
      </c>
      <c r="Q1301" s="38">
        <f t="shared" si="322"/>
        <v>2.5465500000000003</v>
      </c>
      <c r="R1301" s="38">
        <f t="shared" si="323"/>
        <v>0.45837899999999998</v>
      </c>
      <c r="S1301" s="38">
        <f t="shared" si="324"/>
        <v>5.0931000000000004E-2</v>
      </c>
      <c r="T1301" s="39">
        <f t="shared" si="325"/>
        <v>66.337627499999996</v>
      </c>
    </row>
    <row r="1302" spans="2:20" x14ac:dyDescent="0.2">
      <c r="B1302" s="109">
        <v>1172</v>
      </c>
      <c r="C1302" s="30" t="s">
        <v>1278</v>
      </c>
      <c r="D1302" s="70">
        <v>15021.47</v>
      </c>
      <c r="E1302" s="69">
        <v>15691.43</v>
      </c>
      <c r="F1302" s="33">
        <v>1253</v>
      </c>
      <c r="G1302" s="34">
        <v>2943</v>
      </c>
      <c r="H1302" s="44">
        <v>2892</v>
      </c>
      <c r="I1302" s="71">
        <f t="shared" si="327"/>
        <v>54.502500000000005</v>
      </c>
      <c r="J1302" s="72">
        <v>0</v>
      </c>
      <c r="K1302" s="38">
        <f t="shared" si="316"/>
        <v>5.4502500000000005</v>
      </c>
      <c r="L1302" s="38">
        <f t="shared" si="317"/>
        <v>1.6350750000000001</v>
      </c>
      <c r="M1302" s="38">
        <f t="shared" si="318"/>
        <v>3.2701500000000001</v>
      </c>
      <c r="N1302" s="38">
        <f t="shared" si="319"/>
        <v>1.0900500000000002</v>
      </c>
      <c r="O1302" s="38">
        <f t="shared" si="320"/>
        <v>1.0900500000000002</v>
      </c>
      <c r="P1302" s="38">
        <f t="shared" si="321"/>
        <v>0.68128125000000006</v>
      </c>
      <c r="Q1302" s="38">
        <f t="shared" si="322"/>
        <v>2.7251250000000002</v>
      </c>
      <c r="R1302" s="38">
        <f t="shared" si="323"/>
        <v>0.49052250000000003</v>
      </c>
      <c r="S1302" s="38">
        <f t="shared" si="324"/>
        <v>5.4502500000000009E-2</v>
      </c>
      <c r="T1302" s="39">
        <f t="shared" si="325"/>
        <v>70.989506250000019</v>
      </c>
    </row>
    <row r="1303" spans="2:20" x14ac:dyDescent="0.2">
      <c r="B1303" s="109">
        <v>1173</v>
      </c>
      <c r="C1303" s="30" t="s">
        <v>1279</v>
      </c>
      <c r="D1303" s="70">
        <v>25035.77</v>
      </c>
      <c r="E1303" s="69">
        <v>26152.37</v>
      </c>
      <c r="F1303" s="33">
        <v>1254</v>
      </c>
      <c r="G1303" s="34">
        <v>2944</v>
      </c>
      <c r="H1303" s="44">
        <v>2892</v>
      </c>
      <c r="I1303" s="71">
        <f t="shared" si="327"/>
        <v>69.396000000000001</v>
      </c>
      <c r="J1303" s="72">
        <v>0</v>
      </c>
      <c r="K1303" s="38">
        <f t="shared" si="316"/>
        <v>6.9396000000000004</v>
      </c>
      <c r="L1303" s="38">
        <f t="shared" si="317"/>
        <v>2.08188</v>
      </c>
      <c r="M1303" s="38">
        <f t="shared" si="318"/>
        <v>4.1637599999999999</v>
      </c>
      <c r="N1303" s="38">
        <f t="shared" si="319"/>
        <v>1.38792</v>
      </c>
      <c r="O1303" s="38">
        <f t="shared" si="320"/>
        <v>1.38792</v>
      </c>
      <c r="P1303" s="38">
        <f t="shared" si="321"/>
        <v>0.86745000000000005</v>
      </c>
      <c r="Q1303" s="38">
        <f t="shared" si="322"/>
        <v>3.4698000000000002</v>
      </c>
      <c r="R1303" s="38">
        <f t="shared" si="323"/>
        <v>0.62456400000000001</v>
      </c>
      <c r="S1303" s="38">
        <f t="shared" si="324"/>
        <v>6.9395999999999999E-2</v>
      </c>
      <c r="T1303" s="39">
        <f t="shared" si="325"/>
        <v>90.388289999999998</v>
      </c>
    </row>
    <row r="1304" spans="2:20" x14ac:dyDescent="0.2">
      <c r="B1304" s="109">
        <v>1174</v>
      </c>
      <c r="C1304" s="30" t="s">
        <v>1280</v>
      </c>
      <c r="D1304" s="70">
        <v>37553.65</v>
      </c>
      <c r="E1304" s="69">
        <v>39228.54</v>
      </c>
      <c r="F1304" s="33">
        <v>1255</v>
      </c>
      <c r="G1304" s="34">
        <v>2945</v>
      </c>
      <c r="H1304" s="44">
        <v>2892</v>
      </c>
      <c r="I1304" s="71">
        <f t="shared" si="327"/>
        <v>87.86399999999999</v>
      </c>
      <c r="J1304" s="72">
        <v>0</v>
      </c>
      <c r="K1304" s="38">
        <f t="shared" si="316"/>
        <v>8.7863999999999987</v>
      </c>
      <c r="L1304" s="38">
        <f t="shared" si="317"/>
        <v>2.6359199999999996</v>
      </c>
      <c r="M1304" s="38">
        <f t="shared" si="318"/>
        <v>5.2718399999999992</v>
      </c>
      <c r="N1304" s="38">
        <f t="shared" si="319"/>
        <v>1.7572799999999997</v>
      </c>
      <c r="O1304" s="38">
        <f t="shared" si="320"/>
        <v>1.7572799999999997</v>
      </c>
      <c r="P1304" s="38">
        <f t="shared" si="321"/>
        <v>1.0982999999999998</v>
      </c>
      <c r="Q1304" s="38">
        <f t="shared" si="322"/>
        <v>4.3931999999999993</v>
      </c>
      <c r="R1304" s="38">
        <f t="shared" si="323"/>
        <v>0.79077599999999981</v>
      </c>
      <c r="S1304" s="38">
        <f t="shared" si="324"/>
        <v>8.7863999999999998E-2</v>
      </c>
      <c r="T1304" s="39">
        <f t="shared" si="325"/>
        <v>114.44285999999995</v>
      </c>
    </row>
    <row r="1305" spans="2:20" x14ac:dyDescent="0.2">
      <c r="B1305" s="109">
        <v>1175</v>
      </c>
      <c r="C1305" s="30" t="s">
        <v>1281</v>
      </c>
      <c r="D1305" s="70">
        <v>50071.55</v>
      </c>
      <c r="E1305" s="69">
        <v>52304.74</v>
      </c>
      <c r="F1305" s="33">
        <v>1256</v>
      </c>
      <c r="G1305" s="34">
        <v>2946</v>
      </c>
      <c r="H1305" s="44">
        <v>2892</v>
      </c>
      <c r="I1305" s="71">
        <f t="shared" si="327"/>
        <v>116.4555</v>
      </c>
      <c r="J1305" s="72">
        <v>0</v>
      </c>
      <c r="K1305" s="38">
        <f t="shared" si="316"/>
        <v>11.64555</v>
      </c>
      <c r="L1305" s="38">
        <f t="shared" si="317"/>
        <v>3.493665</v>
      </c>
      <c r="M1305" s="38">
        <f t="shared" si="318"/>
        <v>6.98733</v>
      </c>
      <c r="N1305" s="38">
        <f t="shared" si="319"/>
        <v>2.32911</v>
      </c>
      <c r="O1305" s="38">
        <f t="shared" si="320"/>
        <v>2.32911</v>
      </c>
      <c r="P1305" s="38">
        <f t="shared" si="321"/>
        <v>1.45569375</v>
      </c>
      <c r="Q1305" s="38">
        <f t="shared" si="322"/>
        <v>5.822775</v>
      </c>
      <c r="R1305" s="38">
        <f t="shared" si="323"/>
        <v>1.0480995</v>
      </c>
      <c r="S1305" s="38">
        <f t="shared" si="324"/>
        <v>0.1164555</v>
      </c>
      <c r="T1305" s="39">
        <f t="shared" si="325"/>
        <v>151.68328875000003</v>
      </c>
    </row>
    <row r="1306" spans="2:20" x14ac:dyDescent="0.2">
      <c r="B1306" s="109">
        <v>1176</v>
      </c>
      <c r="C1306" s="30" t="s">
        <v>1282</v>
      </c>
      <c r="D1306" s="70">
        <v>62589.43</v>
      </c>
      <c r="E1306" s="69">
        <v>65380.92</v>
      </c>
      <c r="F1306" s="33">
        <v>1257</v>
      </c>
      <c r="G1306" s="34">
        <v>2947</v>
      </c>
      <c r="H1306" s="44">
        <v>2892</v>
      </c>
      <c r="I1306" s="71">
        <f t="shared" si="327"/>
        <v>138.49349999999998</v>
      </c>
      <c r="J1306" s="72">
        <v>0</v>
      </c>
      <c r="K1306" s="38">
        <f t="shared" si="316"/>
        <v>13.849349999999999</v>
      </c>
      <c r="L1306" s="38">
        <f t="shared" si="317"/>
        <v>4.1548049999999996</v>
      </c>
      <c r="M1306" s="38">
        <f t="shared" si="318"/>
        <v>8.3096099999999993</v>
      </c>
      <c r="N1306" s="38">
        <f t="shared" si="319"/>
        <v>2.7698699999999996</v>
      </c>
      <c r="O1306" s="38">
        <f t="shared" si="320"/>
        <v>2.7698699999999996</v>
      </c>
      <c r="P1306" s="38">
        <f t="shared" si="321"/>
        <v>1.7311687499999999</v>
      </c>
      <c r="Q1306" s="38">
        <f t="shared" si="322"/>
        <v>6.9246749999999997</v>
      </c>
      <c r="R1306" s="38">
        <f t="shared" si="323"/>
        <v>1.2464414999999998</v>
      </c>
      <c r="S1306" s="38">
        <f t="shared" si="324"/>
        <v>0.13849349999999999</v>
      </c>
      <c r="T1306" s="39">
        <f t="shared" si="325"/>
        <v>180.38778374999998</v>
      </c>
    </row>
    <row r="1307" spans="2:20" x14ac:dyDescent="0.2">
      <c r="B1307" s="109">
        <v>1177</v>
      </c>
      <c r="C1307" s="30" t="s">
        <v>1283</v>
      </c>
      <c r="D1307" s="70">
        <v>100143.09</v>
      </c>
      <c r="E1307" s="69">
        <v>104609.47</v>
      </c>
      <c r="F1307" s="33">
        <v>1258</v>
      </c>
      <c r="G1307" s="34">
        <v>2948</v>
      </c>
      <c r="H1307" s="44">
        <v>2892</v>
      </c>
      <c r="I1307" s="71">
        <f t="shared" si="327"/>
        <v>194.18999999999997</v>
      </c>
      <c r="J1307" s="72">
        <v>0</v>
      </c>
      <c r="K1307" s="38">
        <f t="shared" si="316"/>
        <v>19.418999999999997</v>
      </c>
      <c r="L1307" s="38">
        <f t="shared" si="317"/>
        <v>5.8256999999999985</v>
      </c>
      <c r="M1307" s="38">
        <f t="shared" si="318"/>
        <v>11.651399999999997</v>
      </c>
      <c r="N1307" s="38">
        <f t="shared" si="319"/>
        <v>3.8837999999999995</v>
      </c>
      <c r="O1307" s="38">
        <f t="shared" si="320"/>
        <v>3.8837999999999995</v>
      </c>
      <c r="P1307" s="38">
        <f t="shared" si="321"/>
        <v>2.4273749999999996</v>
      </c>
      <c r="Q1307" s="38">
        <f t="shared" si="322"/>
        <v>9.7094999999999985</v>
      </c>
      <c r="R1307" s="38">
        <f t="shared" si="323"/>
        <v>1.7477099999999997</v>
      </c>
      <c r="S1307" s="38">
        <f t="shared" si="324"/>
        <v>0.19418999999999997</v>
      </c>
      <c r="T1307" s="39">
        <f t="shared" si="325"/>
        <v>252.93247500000001</v>
      </c>
    </row>
    <row r="1308" spans="2:20" x14ac:dyDescent="0.2">
      <c r="B1308" s="109">
        <v>1178</v>
      </c>
      <c r="C1308" s="30" t="s">
        <v>1284</v>
      </c>
      <c r="D1308" s="70">
        <v>150214.64000000001</v>
      </c>
      <c r="E1308" s="69">
        <v>156914.21</v>
      </c>
      <c r="F1308" s="33">
        <v>1259</v>
      </c>
      <c r="G1308" s="34">
        <v>2949</v>
      </c>
      <c r="H1308" s="44">
        <v>2892</v>
      </c>
      <c r="I1308" s="71">
        <f t="shared" si="327"/>
        <v>291.88200000000001</v>
      </c>
      <c r="J1308" s="72">
        <v>0</v>
      </c>
      <c r="K1308" s="38">
        <f t="shared" si="316"/>
        <v>29.188200000000002</v>
      </c>
      <c r="L1308" s="38">
        <f t="shared" si="317"/>
        <v>8.7564600000000006</v>
      </c>
      <c r="M1308" s="38">
        <f t="shared" si="318"/>
        <v>17.512920000000001</v>
      </c>
      <c r="N1308" s="38">
        <f t="shared" si="319"/>
        <v>5.8376400000000004</v>
      </c>
      <c r="O1308" s="38">
        <f t="shared" si="320"/>
        <v>5.8376400000000004</v>
      </c>
      <c r="P1308" s="38">
        <f t="shared" si="321"/>
        <v>3.6485250000000002</v>
      </c>
      <c r="Q1308" s="38">
        <f t="shared" si="322"/>
        <v>14.594100000000001</v>
      </c>
      <c r="R1308" s="38">
        <f t="shared" si="323"/>
        <v>2.626938</v>
      </c>
      <c r="S1308" s="38">
        <f t="shared" si="324"/>
        <v>0.29188200000000003</v>
      </c>
      <c r="T1308" s="39">
        <f t="shared" si="325"/>
        <v>380.17630500000007</v>
      </c>
    </row>
    <row r="1309" spans="2:20" x14ac:dyDescent="0.2">
      <c r="B1309" s="109">
        <v>1179</v>
      </c>
      <c r="C1309" s="30" t="s">
        <v>1285</v>
      </c>
      <c r="D1309" s="70">
        <v>250357.73</v>
      </c>
      <c r="E1309" s="69">
        <v>261523.68</v>
      </c>
      <c r="F1309" s="33">
        <v>1260</v>
      </c>
      <c r="G1309" s="34">
        <v>2950</v>
      </c>
      <c r="H1309" s="44">
        <v>2892</v>
      </c>
      <c r="I1309" s="71">
        <f t="shared" si="327"/>
        <v>393.14699999999999</v>
      </c>
      <c r="J1309" s="72">
        <v>0</v>
      </c>
      <c r="K1309" s="38">
        <f t="shared" si="316"/>
        <v>39.314700000000002</v>
      </c>
      <c r="L1309" s="38">
        <f t="shared" si="317"/>
        <v>11.794409999999999</v>
      </c>
      <c r="M1309" s="38">
        <f t="shared" si="318"/>
        <v>23.588819999999998</v>
      </c>
      <c r="N1309" s="38">
        <f t="shared" si="319"/>
        <v>7.86294</v>
      </c>
      <c r="O1309" s="38">
        <f t="shared" si="320"/>
        <v>7.86294</v>
      </c>
      <c r="P1309" s="38">
        <f t="shared" si="321"/>
        <v>4.9143375000000002</v>
      </c>
      <c r="Q1309" s="38">
        <f t="shared" si="322"/>
        <v>19.657350000000001</v>
      </c>
      <c r="R1309" s="38">
        <f t="shared" si="323"/>
        <v>3.5383229999999997</v>
      </c>
      <c r="S1309" s="38">
        <f t="shared" si="324"/>
        <v>0.39314700000000002</v>
      </c>
      <c r="T1309" s="39">
        <f t="shared" si="325"/>
        <v>512.07396749999998</v>
      </c>
    </row>
    <row r="1310" spans="2:20" x14ac:dyDescent="0.2">
      <c r="B1310" s="109">
        <v>1180</v>
      </c>
      <c r="C1310" s="30" t="s">
        <v>1286</v>
      </c>
      <c r="D1310" s="70">
        <v>375536.58</v>
      </c>
      <c r="E1310" s="69">
        <v>392285.51</v>
      </c>
      <c r="F1310" s="33">
        <v>1261</v>
      </c>
      <c r="G1310" s="34">
        <v>2951</v>
      </c>
      <c r="H1310" s="44">
        <v>2892</v>
      </c>
      <c r="I1310" s="71">
        <f t="shared" si="327"/>
        <v>516.15599999999995</v>
      </c>
      <c r="J1310" s="72">
        <v>0</v>
      </c>
      <c r="K1310" s="38">
        <f t="shared" si="316"/>
        <v>51.615600000000001</v>
      </c>
      <c r="L1310" s="38">
        <f t="shared" si="317"/>
        <v>15.484679999999997</v>
      </c>
      <c r="M1310" s="38">
        <f t="shared" si="318"/>
        <v>30.969359999999995</v>
      </c>
      <c r="N1310" s="38">
        <f t="shared" si="319"/>
        <v>10.323119999999999</v>
      </c>
      <c r="O1310" s="38">
        <f t="shared" si="320"/>
        <v>10.323119999999999</v>
      </c>
      <c r="P1310" s="38">
        <f t="shared" si="321"/>
        <v>6.4519500000000001</v>
      </c>
      <c r="Q1310" s="38">
        <f t="shared" si="322"/>
        <v>25.8078</v>
      </c>
      <c r="R1310" s="38">
        <f t="shared" si="323"/>
        <v>4.6454039999999992</v>
      </c>
      <c r="S1310" s="38">
        <f t="shared" si="324"/>
        <v>0.51615599999999995</v>
      </c>
      <c r="T1310" s="39">
        <f t="shared" si="325"/>
        <v>672.29318999999998</v>
      </c>
    </row>
    <row r="1311" spans="2:20" x14ac:dyDescent="0.2">
      <c r="B1311" s="109">
        <v>1181</v>
      </c>
      <c r="C1311" s="30" t="s">
        <v>1287</v>
      </c>
      <c r="D1311" s="70">
        <v>500715.44</v>
      </c>
      <c r="E1311" s="69">
        <v>523047.35</v>
      </c>
      <c r="F1311" s="33">
        <v>1262</v>
      </c>
      <c r="G1311" s="34">
        <v>2952</v>
      </c>
      <c r="H1311" s="44">
        <v>2892</v>
      </c>
      <c r="I1311" s="71">
        <f t="shared" si="327"/>
        <v>608.18849999999998</v>
      </c>
      <c r="J1311" s="72">
        <v>0</v>
      </c>
      <c r="K1311" s="38">
        <f t="shared" si="316"/>
        <v>60.818849999999998</v>
      </c>
      <c r="L1311" s="38">
        <f t="shared" si="317"/>
        <v>18.245654999999999</v>
      </c>
      <c r="M1311" s="38">
        <f t="shared" si="318"/>
        <v>36.491309999999999</v>
      </c>
      <c r="N1311" s="38">
        <f t="shared" si="319"/>
        <v>12.16377</v>
      </c>
      <c r="O1311" s="38">
        <f t="shared" si="320"/>
        <v>12.16377</v>
      </c>
      <c r="P1311" s="38">
        <f t="shared" si="321"/>
        <v>7.6023562499999997</v>
      </c>
      <c r="Q1311" s="38">
        <f t="shared" si="322"/>
        <v>30.409424999999999</v>
      </c>
      <c r="R1311" s="38">
        <f t="shared" si="323"/>
        <v>5.4736964999999991</v>
      </c>
      <c r="S1311" s="38">
        <f t="shared" si="324"/>
        <v>0.60818850000000002</v>
      </c>
      <c r="T1311" s="39">
        <f t="shared" si="325"/>
        <v>792.16552124999987</v>
      </c>
    </row>
    <row r="1312" spans="2:20" x14ac:dyDescent="0.2">
      <c r="B1312" s="109">
        <v>1182</v>
      </c>
      <c r="C1312" s="30" t="s">
        <v>1288</v>
      </c>
      <c r="D1312" s="70">
        <v>751073.17</v>
      </c>
      <c r="E1312" s="69">
        <v>784571.03</v>
      </c>
      <c r="F1312" s="33">
        <v>1639</v>
      </c>
      <c r="G1312" s="34">
        <v>2953</v>
      </c>
      <c r="H1312" s="44">
        <v>2892</v>
      </c>
      <c r="I1312" s="71">
        <f t="shared" si="327"/>
        <v>730.005</v>
      </c>
      <c r="J1312" s="72">
        <v>0</v>
      </c>
      <c r="K1312" s="38">
        <f t="shared" si="316"/>
        <v>73.000500000000002</v>
      </c>
      <c r="L1312" s="38">
        <f t="shared" si="317"/>
        <v>21.90015</v>
      </c>
      <c r="M1312" s="38">
        <f t="shared" si="318"/>
        <v>43.8003</v>
      </c>
      <c r="N1312" s="38">
        <f t="shared" si="319"/>
        <v>14.600099999999999</v>
      </c>
      <c r="O1312" s="38">
        <f t="shared" si="320"/>
        <v>14.600099999999999</v>
      </c>
      <c r="P1312" s="38">
        <f t="shared" si="321"/>
        <v>9.1250625000000003</v>
      </c>
      <c r="Q1312" s="38">
        <f t="shared" si="322"/>
        <v>36.500250000000001</v>
      </c>
      <c r="R1312" s="38">
        <f t="shared" si="323"/>
        <v>6.5700449999999995</v>
      </c>
      <c r="S1312" s="38">
        <f t="shared" si="324"/>
        <v>0.73000500000000001</v>
      </c>
      <c r="T1312" s="39">
        <f t="shared" si="325"/>
        <v>950.83151250000014</v>
      </c>
    </row>
    <row r="1313" spans="2:20" x14ac:dyDescent="0.2">
      <c r="B1313" s="109">
        <v>1183</v>
      </c>
      <c r="C1313" s="30" t="s">
        <v>1289</v>
      </c>
      <c r="D1313" s="70">
        <v>1126609.75</v>
      </c>
      <c r="E1313" s="69">
        <v>1176856.54</v>
      </c>
      <c r="F1313" s="33">
        <v>1640</v>
      </c>
      <c r="G1313" s="34">
        <v>2954</v>
      </c>
      <c r="H1313" s="44">
        <v>2892</v>
      </c>
      <c r="I1313" s="71">
        <f t="shared" si="327"/>
        <v>874.755</v>
      </c>
      <c r="J1313" s="72">
        <v>0</v>
      </c>
      <c r="K1313" s="38">
        <f t="shared" si="316"/>
        <v>87.475500000000011</v>
      </c>
      <c r="L1313" s="38">
        <f t="shared" si="317"/>
        <v>26.242649999999998</v>
      </c>
      <c r="M1313" s="38">
        <f t="shared" si="318"/>
        <v>52.485299999999995</v>
      </c>
      <c r="N1313" s="38">
        <f t="shared" si="319"/>
        <v>17.495100000000001</v>
      </c>
      <c r="O1313" s="38">
        <f t="shared" si="320"/>
        <v>17.495100000000001</v>
      </c>
      <c r="P1313" s="38">
        <f t="shared" si="321"/>
        <v>10.934437500000001</v>
      </c>
      <c r="Q1313" s="38">
        <f t="shared" si="322"/>
        <v>43.737750000000005</v>
      </c>
      <c r="R1313" s="38">
        <f t="shared" si="323"/>
        <v>7.8727949999999991</v>
      </c>
      <c r="S1313" s="38">
        <f t="shared" si="324"/>
        <v>0.87475500000000006</v>
      </c>
      <c r="T1313" s="39">
        <f t="shared" si="325"/>
        <v>1139.3683875000004</v>
      </c>
    </row>
    <row r="1314" spans="2:20" x14ac:dyDescent="0.2">
      <c r="B1314" s="109">
        <v>1184</v>
      </c>
      <c r="C1314" s="30" t="s">
        <v>1290</v>
      </c>
      <c r="D1314" s="70">
        <v>1502146.34</v>
      </c>
      <c r="E1314" s="69">
        <v>1569142.07</v>
      </c>
      <c r="F1314" s="33">
        <v>1641</v>
      </c>
      <c r="G1314" s="34">
        <v>2955</v>
      </c>
      <c r="H1314" s="44">
        <v>2892</v>
      </c>
      <c r="I1314" s="71">
        <f t="shared" si="327"/>
        <v>1017.1215</v>
      </c>
      <c r="J1314" s="72">
        <v>0</v>
      </c>
      <c r="K1314" s="38">
        <f t="shared" si="316"/>
        <v>101.71215000000001</v>
      </c>
      <c r="L1314" s="38">
        <f t="shared" si="317"/>
        <v>30.513644999999997</v>
      </c>
      <c r="M1314" s="38">
        <f t="shared" si="318"/>
        <v>61.027289999999994</v>
      </c>
      <c r="N1314" s="38">
        <f t="shared" si="319"/>
        <v>20.34243</v>
      </c>
      <c r="O1314" s="38">
        <f t="shared" si="320"/>
        <v>20.34243</v>
      </c>
      <c r="P1314" s="38">
        <f t="shared" si="321"/>
        <v>12.714018750000001</v>
      </c>
      <c r="Q1314" s="38">
        <f t="shared" si="322"/>
        <v>50.856075000000004</v>
      </c>
      <c r="R1314" s="38">
        <f t="shared" si="323"/>
        <v>9.1540934999999983</v>
      </c>
      <c r="S1314" s="38">
        <f t="shared" si="324"/>
        <v>1.0171215</v>
      </c>
      <c r="T1314" s="39">
        <f t="shared" si="325"/>
        <v>1324.8007537499998</v>
      </c>
    </row>
    <row r="1315" spans="2:20" x14ac:dyDescent="0.2">
      <c r="B1315" s="109">
        <v>1185</v>
      </c>
      <c r="C1315" s="30" t="s">
        <v>1291</v>
      </c>
      <c r="D1315" s="70">
        <v>1502146.34</v>
      </c>
      <c r="E1315" s="69">
        <v>1569142.07</v>
      </c>
      <c r="F1315" s="33">
        <v>1642</v>
      </c>
      <c r="G1315" s="34">
        <v>2956</v>
      </c>
      <c r="H1315" s="44">
        <v>2892</v>
      </c>
      <c r="I1315" s="71">
        <f t="shared" si="327"/>
        <v>1111.0995</v>
      </c>
      <c r="J1315" s="72">
        <v>0</v>
      </c>
      <c r="K1315" s="38">
        <f t="shared" ref="K1315:K1378" si="328">0.1*I1315</f>
        <v>111.10995000000001</v>
      </c>
      <c r="L1315" s="38">
        <f t="shared" ref="L1315:L1378" si="329">0.03*I1315</f>
        <v>33.332985000000001</v>
      </c>
      <c r="M1315" s="38">
        <f t="shared" ref="M1315:M1378" si="330">0.06*I1315</f>
        <v>66.665970000000002</v>
      </c>
      <c r="N1315" s="38">
        <f t="shared" ref="N1315:N1378" si="331">0.02*I1315</f>
        <v>22.221990000000002</v>
      </c>
      <c r="O1315" s="38">
        <f t="shared" ref="O1315:O1378" si="332">0.02*I1315</f>
        <v>22.221990000000002</v>
      </c>
      <c r="P1315" s="38">
        <f t="shared" ref="P1315:P1378" si="333">0.0125*I1315</f>
        <v>13.888743750000001</v>
      </c>
      <c r="Q1315" s="38">
        <f t="shared" ref="Q1315:Q1378" si="334">0.05*I1315</f>
        <v>55.554975000000006</v>
      </c>
      <c r="R1315" s="38">
        <f t="shared" ref="R1315:R1378" si="335">0.009*I1315</f>
        <v>9.9998954999999992</v>
      </c>
      <c r="S1315" s="38">
        <f t="shared" ref="S1315:S1378" si="336">0.001*I1315</f>
        <v>1.1110995000000001</v>
      </c>
      <c r="T1315" s="39">
        <f t="shared" ref="T1315:T1378" si="337">SUM(I1315:S1315)</f>
        <v>1447.2070987500001</v>
      </c>
    </row>
    <row r="1316" spans="2:20" ht="28.5" x14ac:dyDescent="0.2">
      <c r="B1316" s="109">
        <v>1186</v>
      </c>
      <c r="C1316" s="30" t="s">
        <v>1292</v>
      </c>
      <c r="D1316" s="70" t="s">
        <v>67</v>
      </c>
      <c r="E1316" s="69" t="s">
        <v>67</v>
      </c>
      <c r="F1316" s="33" t="s">
        <v>30</v>
      </c>
      <c r="G1316" s="34">
        <v>3686</v>
      </c>
      <c r="H1316" s="44" t="s">
        <v>30</v>
      </c>
      <c r="I1316" s="71">
        <f>I952*0.5</f>
        <v>46.394999999999996</v>
      </c>
      <c r="J1316" s="72">
        <v>19.170000000000002</v>
      </c>
      <c r="K1316" s="38">
        <f t="shared" si="328"/>
        <v>4.6395</v>
      </c>
      <c r="L1316" s="38">
        <f t="shared" si="329"/>
        <v>1.3918499999999998</v>
      </c>
      <c r="M1316" s="38">
        <f t="shared" si="330"/>
        <v>2.7836999999999996</v>
      </c>
      <c r="N1316" s="38">
        <f t="shared" si="331"/>
        <v>0.92789999999999995</v>
      </c>
      <c r="O1316" s="38">
        <f t="shared" si="332"/>
        <v>0.92789999999999995</v>
      </c>
      <c r="P1316" s="38">
        <f t="shared" si="333"/>
        <v>0.57993749999999999</v>
      </c>
      <c r="Q1316" s="38">
        <f t="shared" si="334"/>
        <v>2.31975</v>
      </c>
      <c r="R1316" s="38">
        <f t="shared" si="335"/>
        <v>0.41755499999999995</v>
      </c>
      <c r="S1316" s="38">
        <f t="shared" si="336"/>
        <v>4.6394999999999999E-2</v>
      </c>
      <c r="T1316" s="39">
        <f t="shared" si="337"/>
        <v>79.599487499999981</v>
      </c>
    </row>
    <row r="1317" spans="2:20" ht="28.5" x14ac:dyDescent="0.2">
      <c r="B1317" s="109">
        <v>1187</v>
      </c>
      <c r="C1317" s="30" t="s">
        <v>1293</v>
      </c>
      <c r="D1317" s="70" t="s">
        <v>67</v>
      </c>
      <c r="E1317" s="69" t="s">
        <v>67</v>
      </c>
      <c r="F1317" s="33">
        <v>1265</v>
      </c>
      <c r="G1317" s="34">
        <v>2957</v>
      </c>
      <c r="H1317" s="35" t="s">
        <v>30</v>
      </c>
      <c r="I1317" s="71">
        <f t="shared" ref="I1317:I1327" si="338">I957*0.5</f>
        <v>18.555</v>
      </c>
      <c r="J1317" s="72">
        <v>19.170000000000002</v>
      </c>
      <c r="K1317" s="38">
        <f t="shared" si="328"/>
        <v>1.8555000000000001</v>
      </c>
      <c r="L1317" s="38">
        <f t="shared" si="329"/>
        <v>0.55664999999999998</v>
      </c>
      <c r="M1317" s="38">
        <f t="shared" si="330"/>
        <v>1.1133</v>
      </c>
      <c r="N1317" s="38">
        <f t="shared" si="331"/>
        <v>0.37109999999999999</v>
      </c>
      <c r="O1317" s="38">
        <f t="shared" si="332"/>
        <v>0.37109999999999999</v>
      </c>
      <c r="P1317" s="38">
        <f t="shared" si="333"/>
        <v>0.23193750000000002</v>
      </c>
      <c r="Q1317" s="38">
        <f t="shared" si="334"/>
        <v>0.92775000000000007</v>
      </c>
      <c r="R1317" s="38">
        <f t="shared" si="335"/>
        <v>0.16699499999999998</v>
      </c>
      <c r="S1317" s="38">
        <f t="shared" si="336"/>
        <v>1.8554999999999999E-2</v>
      </c>
      <c r="T1317" s="39">
        <f t="shared" si="337"/>
        <v>43.337887500000001</v>
      </c>
    </row>
    <row r="1318" spans="2:20" ht="28.5" x14ac:dyDescent="0.2">
      <c r="B1318" s="109">
        <v>1188</v>
      </c>
      <c r="C1318" s="30" t="s">
        <v>1294</v>
      </c>
      <c r="D1318" s="70" t="s">
        <v>67</v>
      </c>
      <c r="E1318" s="69" t="s">
        <v>67</v>
      </c>
      <c r="F1318" s="33">
        <v>1266</v>
      </c>
      <c r="G1318" s="34">
        <v>2958</v>
      </c>
      <c r="H1318" s="44">
        <v>2957</v>
      </c>
      <c r="I1318" s="71">
        <f t="shared" si="338"/>
        <v>4.6399999999999997</v>
      </c>
      <c r="J1318" s="72">
        <v>0</v>
      </c>
      <c r="K1318" s="38">
        <f t="shared" si="328"/>
        <v>0.46399999999999997</v>
      </c>
      <c r="L1318" s="38">
        <f t="shared" si="329"/>
        <v>0.13919999999999999</v>
      </c>
      <c r="M1318" s="38">
        <f t="shared" si="330"/>
        <v>0.27839999999999998</v>
      </c>
      <c r="N1318" s="38">
        <f t="shared" si="331"/>
        <v>9.2799999999999994E-2</v>
      </c>
      <c r="O1318" s="38">
        <f t="shared" si="332"/>
        <v>9.2799999999999994E-2</v>
      </c>
      <c r="P1318" s="38">
        <f t="shared" si="333"/>
        <v>5.7999999999999996E-2</v>
      </c>
      <c r="Q1318" s="38">
        <f t="shared" si="334"/>
        <v>0.23199999999999998</v>
      </c>
      <c r="R1318" s="38">
        <f t="shared" si="335"/>
        <v>4.1759999999999992E-2</v>
      </c>
      <c r="S1318" s="38">
        <f t="shared" si="336"/>
        <v>4.64E-3</v>
      </c>
      <c r="T1318" s="39">
        <f t="shared" si="337"/>
        <v>6.0436000000000005</v>
      </c>
    </row>
    <row r="1319" spans="2:20" ht="28.5" x14ac:dyDescent="0.2">
      <c r="B1319" s="109">
        <v>1189</v>
      </c>
      <c r="C1319" s="30" t="s">
        <v>1295</v>
      </c>
      <c r="D1319" s="70" t="s">
        <v>67</v>
      </c>
      <c r="E1319" s="69" t="s">
        <v>67</v>
      </c>
      <c r="F1319" s="33">
        <v>1267</v>
      </c>
      <c r="G1319" s="34">
        <v>2959</v>
      </c>
      <c r="H1319" s="35">
        <v>2957</v>
      </c>
      <c r="I1319" s="71">
        <f t="shared" si="338"/>
        <v>2.78</v>
      </c>
      <c r="J1319" s="72">
        <v>0</v>
      </c>
      <c r="K1319" s="38">
        <f t="shared" si="328"/>
        <v>0.27799999999999997</v>
      </c>
      <c r="L1319" s="38">
        <f t="shared" si="329"/>
        <v>8.3399999999999988E-2</v>
      </c>
      <c r="M1319" s="38">
        <f t="shared" si="330"/>
        <v>0.16679999999999998</v>
      </c>
      <c r="N1319" s="38">
        <f t="shared" si="331"/>
        <v>5.5599999999999997E-2</v>
      </c>
      <c r="O1319" s="38">
        <f t="shared" si="332"/>
        <v>5.5599999999999997E-2</v>
      </c>
      <c r="P1319" s="38">
        <f t="shared" si="333"/>
        <v>3.4749999999999996E-2</v>
      </c>
      <c r="Q1319" s="38">
        <f t="shared" si="334"/>
        <v>0.13899999999999998</v>
      </c>
      <c r="R1319" s="38">
        <f t="shared" si="335"/>
        <v>2.5019999999999997E-2</v>
      </c>
      <c r="S1319" s="38">
        <f t="shared" si="336"/>
        <v>2.7799999999999999E-3</v>
      </c>
      <c r="T1319" s="39">
        <f t="shared" si="337"/>
        <v>3.6209499999999997</v>
      </c>
    </row>
    <row r="1320" spans="2:20" ht="28.5" x14ac:dyDescent="0.2">
      <c r="B1320" s="109">
        <v>1190</v>
      </c>
      <c r="C1320" s="30" t="s">
        <v>1296</v>
      </c>
      <c r="D1320" s="70" t="s">
        <v>67</v>
      </c>
      <c r="E1320" s="69" t="s">
        <v>67</v>
      </c>
      <c r="F1320" s="33">
        <v>1268</v>
      </c>
      <c r="G1320" s="34">
        <v>2960</v>
      </c>
      <c r="H1320" s="35" t="s">
        <v>30</v>
      </c>
      <c r="I1320" s="71">
        <f t="shared" si="338"/>
        <v>28.765000000000001</v>
      </c>
      <c r="J1320" s="72">
        <v>19.170000000000002</v>
      </c>
      <c r="K1320" s="38">
        <f t="shared" si="328"/>
        <v>2.8765000000000001</v>
      </c>
      <c r="L1320" s="38">
        <f t="shared" si="329"/>
        <v>0.86294999999999999</v>
      </c>
      <c r="M1320" s="38">
        <f t="shared" si="330"/>
        <v>1.7259</v>
      </c>
      <c r="N1320" s="38">
        <f t="shared" si="331"/>
        <v>0.57530000000000003</v>
      </c>
      <c r="O1320" s="38">
        <f t="shared" si="332"/>
        <v>0.57530000000000003</v>
      </c>
      <c r="P1320" s="38">
        <f t="shared" si="333"/>
        <v>0.35956250000000001</v>
      </c>
      <c r="Q1320" s="38">
        <f t="shared" si="334"/>
        <v>1.43825</v>
      </c>
      <c r="R1320" s="38">
        <f t="shared" si="335"/>
        <v>0.25888499999999998</v>
      </c>
      <c r="S1320" s="38">
        <f t="shared" si="336"/>
        <v>2.8765000000000002E-2</v>
      </c>
      <c r="T1320" s="39">
        <f t="shared" si="337"/>
        <v>56.636412500000006</v>
      </c>
    </row>
    <row r="1321" spans="2:20" ht="28.5" x14ac:dyDescent="0.2">
      <c r="B1321" s="109">
        <v>1191</v>
      </c>
      <c r="C1321" s="30" t="s">
        <v>1297</v>
      </c>
      <c r="D1321" s="70" t="s">
        <v>67</v>
      </c>
      <c r="E1321" s="69" t="s">
        <v>67</v>
      </c>
      <c r="F1321" s="33">
        <v>1269</v>
      </c>
      <c r="G1321" s="34">
        <v>2961</v>
      </c>
      <c r="H1321" s="35" t="s">
        <v>30</v>
      </c>
      <c r="I1321" s="71">
        <f t="shared" si="338"/>
        <v>28.765000000000001</v>
      </c>
      <c r="J1321" s="72">
        <v>19.170000000000002</v>
      </c>
      <c r="K1321" s="38">
        <f t="shared" si="328"/>
        <v>2.8765000000000001</v>
      </c>
      <c r="L1321" s="38">
        <f t="shared" si="329"/>
        <v>0.86294999999999999</v>
      </c>
      <c r="M1321" s="38">
        <f t="shared" si="330"/>
        <v>1.7259</v>
      </c>
      <c r="N1321" s="38">
        <f t="shared" si="331"/>
        <v>0.57530000000000003</v>
      </c>
      <c r="O1321" s="38">
        <f t="shared" si="332"/>
        <v>0.57530000000000003</v>
      </c>
      <c r="P1321" s="38">
        <f t="shared" si="333"/>
        <v>0.35956250000000001</v>
      </c>
      <c r="Q1321" s="38">
        <f t="shared" si="334"/>
        <v>1.43825</v>
      </c>
      <c r="R1321" s="38">
        <f t="shared" si="335"/>
        <v>0.25888499999999998</v>
      </c>
      <c r="S1321" s="38">
        <f t="shared" si="336"/>
        <v>2.8765000000000002E-2</v>
      </c>
      <c r="T1321" s="39">
        <f t="shared" si="337"/>
        <v>56.636412500000006</v>
      </c>
    </row>
    <row r="1322" spans="2:20" ht="28.5" x14ac:dyDescent="0.2">
      <c r="B1322" s="109">
        <v>1192</v>
      </c>
      <c r="C1322" s="30" t="s">
        <v>1298</v>
      </c>
      <c r="D1322" s="70" t="s">
        <v>67</v>
      </c>
      <c r="E1322" s="69" t="s">
        <v>67</v>
      </c>
      <c r="F1322" s="33">
        <v>1270</v>
      </c>
      <c r="G1322" s="34">
        <v>2962</v>
      </c>
      <c r="H1322" s="44">
        <v>2961</v>
      </c>
      <c r="I1322" s="71">
        <f t="shared" si="338"/>
        <v>6.49</v>
      </c>
      <c r="J1322" s="72">
        <v>0</v>
      </c>
      <c r="K1322" s="38">
        <f t="shared" si="328"/>
        <v>0.64900000000000002</v>
      </c>
      <c r="L1322" s="38">
        <f t="shared" si="329"/>
        <v>0.19470000000000001</v>
      </c>
      <c r="M1322" s="38">
        <f t="shared" si="330"/>
        <v>0.38940000000000002</v>
      </c>
      <c r="N1322" s="38">
        <f t="shared" si="331"/>
        <v>0.1298</v>
      </c>
      <c r="O1322" s="38">
        <f t="shared" si="332"/>
        <v>0.1298</v>
      </c>
      <c r="P1322" s="38">
        <f t="shared" si="333"/>
        <v>8.1125000000000003E-2</v>
      </c>
      <c r="Q1322" s="38">
        <f t="shared" si="334"/>
        <v>0.32450000000000001</v>
      </c>
      <c r="R1322" s="38">
        <f t="shared" si="335"/>
        <v>5.8409999999999997E-2</v>
      </c>
      <c r="S1322" s="38">
        <f t="shared" si="336"/>
        <v>6.4900000000000001E-3</v>
      </c>
      <c r="T1322" s="39">
        <f t="shared" si="337"/>
        <v>8.4532250000000015</v>
      </c>
    </row>
    <row r="1323" spans="2:20" ht="28.5" x14ac:dyDescent="0.2">
      <c r="B1323" s="109">
        <v>1193</v>
      </c>
      <c r="C1323" s="30" t="s">
        <v>1299</v>
      </c>
      <c r="D1323" s="70" t="s">
        <v>67</v>
      </c>
      <c r="E1323" s="69" t="s">
        <v>67</v>
      </c>
      <c r="F1323" s="33">
        <v>1271</v>
      </c>
      <c r="G1323" s="34">
        <v>2963</v>
      </c>
      <c r="H1323" s="35">
        <v>2961</v>
      </c>
      <c r="I1323" s="71">
        <f t="shared" si="338"/>
        <v>0.94</v>
      </c>
      <c r="J1323" s="72">
        <v>0</v>
      </c>
      <c r="K1323" s="38">
        <f t="shared" si="328"/>
        <v>9.4E-2</v>
      </c>
      <c r="L1323" s="38">
        <f t="shared" si="329"/>
        <v>2.8199999999999996E-2</v>
      </c>
      <c r="M1323" s="38">
        <f t="shared" si="330"/>
        <v>5.6399999999999992E-2</v>
      </c>
      <c r="N1323" s="38">
        <f t="shared" si="331"/>
        <v>1.8800000000000001E-2</v>
      </c>
      <c r="O1323" s="38">
        <f t="shared" si="332"/>
        <v>1.8800000000000001E-2</v>
      </c>
      <c r="P1323" s="38">
        <f t="shared" si="333"/>
        <v>1.175E-2</v>
      </c>
      <c r="Q1323" s="38">
        <f t="shared" si="334"/>
        <v>4.7E-2</v>
      </c>
      <c r="R1323" s="38">
        <f t="shared" si="335"/>
        <v>8.4599999999999988E-3</v>
      </c>
      <c r="S1323" s="38">
        <f t="shared" si="336"/>
        <v>9.3999999999999997E-4</v>
      </c>
      <c r="T1323" s="39">
        <f t="shared" si="337"/>
        <v>1.2243499999999996</v>
      </c>
    </row>
    <row r="1324" spans="2:20" ht="28.5" x14ac:dyDescent="0.2">
      <c r="B1324" s="109">
        <v>1194</v>
      </c>
      <c r="C1324" s="30" t="s">
        <v>1300</v>
      </c>
      <c r="D1324" s="70" t="s">
        <v>67</v>
      </c>
      <c r="E1324" s="69" t="s">
        <v>67</v>
      </c>
      <c r="F1324" s="33">
        <v>1272</v>
      </c>
      <c r="G1324" s="34">
        <v>2964</v>
      </c>
      <c r="H1324" s="35" t="s">
        <v>30</v>
      </c>
      <c r="I1324" s="71">
        <f t="shared" si="338"/>
        <v>28.765000000000001</v>
      </c>
      <c r="J1324" s="72">
        <v>19.170000000000002</v>
      </c>
      <c r="K1324" s="38">
        <f t="shared" si="328"/>
        <v>2.8765000000000001</v>
      </c>
      <c r="L1324" s="38">
        <f t="shared" si="329"/>
        <v>0.86294999999999999</v>
      </c>
      <c r="M1324" s="38">
        <f t="shared" si="330"/>
        <v>1.7259</v>
      </c>
      <c r="N1324" s="38">
        <f t="shared" si="331"/>
        <v>0.57530000000000003</v>
      </c>
      <c r="O1324" s="38">
        <f t="shared" si="332"/>
        <v>0.57530000000000003</v>
      </c>
      <c r="P1324" s="38">
        <f t="shared" si="333"/>
        <v>0.35956250000000001</v>
      </c>
      <c r="Q1324" s="38">
        <f t="shared" si="334"/>
        <v>1.43825</v>
      </c>
      <c r="R1324" s="38">
        <f t="shared" si="335"/>
        <v>0.25888499999999998</v>
      </c>
      <c r="S1324" s="38">
        <f t="shared" si="336"/>
        <v>2.8765000000000002E-2</v>
      </c>
      <c r="T1324" s="39">
        <f t="shared" si="337"/>
        <v>56.636412500000006</v>
      </c>
    </row>
    <row r="1325" spans="2:20" ht="28.5" x14ac:dyDescent="0.2">
      <c r="B1325" s="109">
        <v>1195</v>
      </c>
      <c r="C1325" s="30" t="s">
        <v>1301</v>
      </c>
      <c r="D1325" s="70" t="s">
        <v>67</v>
      </c>
      <c r="E1325" s="69" t="s">
        <v>67</v>
      </c>
      <c r="F1325" s="33">
        <v>1273</v>
      </c>
      <c r="G1325" s="34">
        <v>2965</v>
      </c>
      <c r="H1325" s="35" t="s">
        <v>30</v>
      </c>
      <c r="I1325" s="71">
        <f t="shared" si="338"/>
        <v>28.765000000000001</v>
      </c>
      <c r="J1325" s="72">
        <v>19.170000000000002</v>
      </c>
      <c r="K1325" s="38">
        <f t="shared" si="328"/>
        <v>2.8765000000000001</v>
      </c>
      <c r="L1325" s="38">
        <f t="shared" si="329"/>
        <v>0.86294999999999999</v>
      </c>
      <c r="M1325" s="38">
        <f t="shared" si="330"/>
        <v>1.7259</v>
      </c>
      <c r="N1325" s="38">
        <f t="shared" si="331"/>
        <v>0.57530000000000003</v>
      </c>
      <c r="O1325" s="38">
        <f t="shared" si="332"/>
        <v>0.57530000000000003</v>
      </c>
      <c r="P1325" s="38">
        <f t="shared" si="333"/>
        <v>0.35956250000000001</v>
      </c>
      <c r="Q1325" s="38">
        <f t="shared" si="334"/>
        <v>1.43825</v>
      </c>
      <c r="R1325" s="38">
        <f t="shared" si="335"/>
        <v>0.25888499999999998</v>
      </c>
      <c r="S1325" s="38">
        <f t="shared" si="336"/>
        <v>2.8765000000000002E-2</v>
      </c>
      <c r="T1325" s="39">
        <f t="shared" si="337"/>
        <v>56.636412500000006</v>
      </c>
    </row>
    <row r="1326" spans="2:20" ht="28.5" x14ac:dyDescent="0.2">
      <c r="B1326" s="109">
        <v>1196</v>
      </c>
      <c r="C1326" s="30" t="s">
        <v>1302</v>
      </c>
      <c r="D1326" s="70" t="s">
        <v>67</v>
      </c>
      <c r="E1326" s="69" t="s">
        <v>67</v>
      </c>
      <c r="F1326" s="33">
        <v>1274</v>
      </c>
      <c r="G1326" s="34">
        <v>2966</v>
      </c>
      <c r="H1326" s="35" t="s">
        <v>30</v>
      </c>
      <c r="I1326" s="71">
        <f t="shared" si="338"/>
        <v>28.765000000000001</v>
      </c>
      <c r="J1326" s="72">
        <v>19.170000000000002</v>
      </c>
      <c r="K1326" s="38">
        <f t="shared" si="328"/>
        <v>2.8765000000000001</v>
      </c>
      <c r="L1326" s="38">
        <f t="shared" si="329"/>
        <v>0.86294999999999999</v>
      </c>
      <c r="M1326" s="38">
        <f t="shared" si="330"/>
        <v>1.7259</v>
      </c>
      <c r="N1326" s="38">
        <f t="shared" si="331"/>
        <v>0.57530000000000003</v>
      </c>
      <c r="O1326" s="38">
        <f t="shared" si="332"/>
        <v>0.57530000000000003</v>
      </c>
      <c r="P1326" s="38">
        <f t="shared" si="333"/>
        <v>0.35956250000000001</v>
      </c>
      <c r="Q1326" s="38">
        <f t="shared" si="334"/>
        <v>1.43825</v>
      </c>
      <c r="R1326" s="38">
        <f t="shared" si="335"/>
        <v>0.25888499999999998</v>
      </c>
      <c r="S1326" s="38">
        <f t="shared" si="336"/>
        <v>2.8765000000000002E-2</v>
      </c>
      <c r="T1326" s="39">
        <f t="shared" si="337"/>
        <v>56.636412500000006</v>
      </c>
    </row>
    <row r="1327" spans="2:20" ht="28.5" x14ac:dyDescent="0.2">
      <c r="B1327" s="109">
        <v>1197</v>
      </c>
      <c r="C1327" s="30" t="s">
        <v>1303</v>
      </c>
      <c r="D1327" s="70" t="s">
        <v>67</v>
      </c>
      <c r="E1327" s="69" t="s">
        <v>67</v>
      </c>
      <c r="F1327" s="33">
        <v>1275</v>
      </c>
      <c r="G1327" s="34">
        <v>2967</v>
      </c>
      <c r="H1327" s="44">
        <v>2892</v>
      </c>
      <c r="I1327" s="71">
        <f t="shared" si="338"/>
        <v>9.2799999999999994</v>
      </c>
      <c r="J1327" s="72">
        <v>0</v>
      </c>
      <c r="K1327" s="38">
        <f t="shared" si="328"/>
        <v>0.92799999999999994</v>
      </c>
      <c r="L1327" s="38">
        <f t="shared" si="329"/>
        <v>0.27839999999999998</v>
      </c>
      <c r="M1327" s="38">
        <f t="shared" si="330"/>
        <v>0.55679999999999996</v>
      </c>
      <c r="N1327" s="38">
        <f t="shared" si="331"/>
        <v>0.18559999999999999</v>
      </c>
      <c r="O1327" s="38">
        <f t="shared" si="332"/>
        <v>0.18559999999999999</v>
      </c>
      <c r="P1327" s="38">
        <f t="shared" si="333"/>
        <v>0.11599999999999999</v>
      </c>
      <c r="Q1327" s="38">
        <f t="shared" si="334"/>
        <v>0.46399999999999997</v>
      </c>
      <c r="R1327" s="38">
        <f t="shared" si="335"/>
        <v>8.3519999999999983E-2</v>
      </c>
      <c r="S1327" s="38">
        <f t="shared" si="336"/>
        <v>9.2800000000000001E-3</v>
      </c>
      <c r="T1327" s="39">
        <f t="shared" si="337"/>
        <v>12.087200000000001</v>
      </c>
    </row>
    <row r="1328" spans="2:20" ht="28.5" x14ac:dyDescent="0.2">
      <c r="B1328" s="109">
        <v>1198</v>
      </c>
      <c r="C1328" s="30" t="s">
        <v>1304</v>
      </c>
      <c r="D1328" s="70" t="s">
        <v>67</v>
      </c>
      <c r="E1328" s="69" t="s">
        <v>67</v>
      </c>
      <c r="F1328" s="33">
        <v>1643</v>
      </c>
      <c r="G1328" s="34">
        <v>2968</v>
      </c>
      <c r="H1328" s="35" t="s">
        <v>30</v>
      </c>
      <c r="I1328" s="71">
        <f>I970*0.5</f>
        <v>43.604999999999997</v>
      </c>
      <c r="J1328" s="72">
        <v>19.170000000000002</v>
      </c>
      <c r="K1328" s="38">
        <f t="shared" si="328"/>
        <v>4.3605</v>
      </c>
      <c r="L1328" s="38">
        <f t="shared" si="329"/>
        <v>1.3081499999999999</v>
      </c>
      <c r="M1328" s="38">
        <f t="shared" si="330"/>
        <v>2.6162999999999998</v>
      </c>
      <c r="N1328" s="38">
        <f t="shared" si="331"/>
        <v>0.87209999999999999</v>
      </c>
      <c r="O1328" s="38">
        <f t="shared" si="332"/>
        <v>0.87209999999999999</v>
      </c>
      <c r="P1328" s="38">
        <f t="shared" si="333"/>
        <v>0.54506250000000001</v>
      </c>
      <c r="Q1328" s="38">
        <f t="shared" si="334"/>
        <v>2.18025</v>
      </c>
      <c r="R1328" s="38">
        <f t="shared" si="335"/>
        <v>0.39244499999999993</v>
      </c>
      <c r="S1328" s="38">
        <f t="shared" si="336"/>
        <v>4.3604999999999998E-2</v>
      </c>
      <c r="T1328" s="39">
        <f t="shared" si="337"/>
        <v>75.965512499999988</v>
      </c>
    </row>
    <row r="1329" spans="2:20" x14ac:dyDescent="0.2">
      <c r="B1329" s="208" t="s">
        <v>1305</v>
      </c>
      <c r="C1329" s="208"/>
      <c r="D1329" s="208"/>
      <c r="E1329" s="208"/>
      <c r="F1329" s="208"/>
      <c r="G1329" s="208"/>
      <c r="H1329" s="208"/>
      <c r="I1329" s="208"/>
      <c r="J1329" s="208"/>
      <c r="K1329" s="38">
        <f t="shared" si="328"/>
        <v>0</v>
      </c>
      <c r="L1329" s="38">
        <f t="shared" si="329"/>
        <v>0</v>
      </c>
      <c r="M1329" s="38">
        <f t="shared" si="330"/>
        <v>0</v>
      </c>
      <c r="N1329" s="38">
        <f t="shared" si="331"/>
        <v>0</v>
      </c>
      <c r="O1329" s="38">
        <f t="shared" si="332"/>
        <v>0</v>
      </c>
      <c r="P1329" s="38">
        <f t="shared" si="333"/>
        <v>0</v>
      </c>
      <c r="Q1329" s="38">
        <f t="shared" si="334"/>
        <v>0</v>
      </c>
      <c r="R1329" s="38">
        <f t="shared" si="335"/>
        <v>0</v>
      </c>
      <c r="S1329" s="38">
        <f t="shared" si="336"/>
        <v>0</v>
      </c>
      <c r="T1329" s="39">
        <f t="shared" si="337"/>
        <v>0</v>
      </c>
    </row>
    <row r="1330" spans="2:20" ht="28.5" x14ac:dyDescent="0.2">
      <c r="B1330" s="109">
        <v>1199</v>
      </c>
      <c r="C1330" s="30" t="s">
        <v>1306</v>
      </c>
      <c r="D1330" s="70" t="s">
        <v>67</v>
      </c>
      <c r="E1330" s="69" t="s">
        <v>67</v>
      </c>
      <c r="F1330" s="33" t="s">
        <v>30</v>
      </c>
      <c r="G1330" s="34">
        <v>3564</v>
      </c>
      <c r="H1330" s="120">
        <v>2892</v>
      </c>
      <c r="I1330" s="71">
        <f t="shared" ref="I1330:I1350" si="339">I815*0.5</f>
        <v>5.57</v>
      </c>
      <c r="J1330" s="72">
        <v>0</v>
      </c>
      <c r="K1330" s="38">
        <f t="shared" si="328"/>
        <v>0.55700000000000005</v>
      </c>
      <c r="L1330" s="38">
        <f t="shared" si="329"/>
        <v>0.1671</v>
      </c>
      <c r="M1330" s="38">
        <f t="shared" si="330"/>
        <v>0.3342</v>
      </c>
      <c r="N1330" s="38">
        <f t="shared" si="331"/>
        <v>0.11140000000000001</v>
      </c>
      <c r="O1330" s="38">
        <f t="shared" si="332"/>
        <v>0.11140000000000001</v>
      </c>
      <c r="P1330" s="38">
        <f t="shared" si="333"/>
        <v>6.9625000000000006E-2</v>
      </c>
      <c r="Q1330" s="38">
        <f t="shared" si="334"/>
        <v>0.27850000000000003</v>
      </c>
      <c r="R1330" s="38">
        <f t="shared" si="335"/>
        <v>5.0130000000000001E-2</v>
      </c>
      <c r="S1330" s="38">
        <f t="shared" si="336"/>
        <v>5.5700000000000003E-3</v>
      </c>
      <c r="T1330" s="39">
        <f t="shared" si="337"/>
        <v>7.2549250000000001</v>
      </c>
    </row>
    <row r="1331" spans="2:20" ht="28.5" x14ac:dyDescent="0.2">
      <c r="B1331" s="109">
        <v>1200</v>
      </c>
      <c r="C1331" s="30" t="s">
        <v>1307</v>
      </c>
      <c r="D1331" s="70" t="s">
        <v>67</v>
      </c>
      <c r="E1331" s="69" t="s">
        <v>67</v>
      </c>
      <c r="F1331" s="33" t="s">
        <v>30</v>
      </c>
      <c r="G1331" s="34">
        <v>3565</v>
      </c>
      <c r="H1331" s="120">
        <v>2892</v>
      </c>
      <c r="I1331" s="71">
        <f t="shared" si="339"/>
        <v>28.765000000000001</v>
      </c>
      <c r="J1331" s="72">
        <v>0</v>
      </c>
      <c r="K1331" s="38">
        <f t="shared" si="328"/>
        <v>2.8765000000000001</v>
      </c>
      <c r="L1331" s="38">
        <f t="shared" si="329"/>
        <v>0.86294999999999999</v>
      </c>
      <c r="M1331" s="38">
        <f t="shared" si="330"/>
        <v>1.7259</v>
      </c>
      <c r="N1331" s="38">
        <f t="shared" si="331"/>
        <v>0.57530000000000003</v>
      </c>
      <c r="O1331" s="38">
        <f t="shared" si="332"/>
        <v>0.57530000000000003</v>
      </c>
      <c r="P1331" s="38">
        <f t="shared" si="333"/>
        <v>0.35956250000000001</v>
      </c>
      <c r="Q1331" s="38">
        <f t="shared" si="334"/>
        <v>1.43825</v>
      </c>
      <c r="R1331" s="38">
        <f t="shared" si="335"/>
        <v>0.25888499999999998</v>
      </c>
      <c r="S1331" s="38">
        <f t="shared" si="336"/>
        <v>2.8765000000000002E-2</v>
      </c>
      <c r="T1331" s="39">
        <f t="shared" si="337"/>
        <v>37.466412500000004</v>
      </c>
    </row>
    <row r="1332" spans="2:20" ht="25.5" x14ac:dyDescent="0.2">
      <c r="B1332" s="109">
        <v>1201</v>
      </c>
      <c r="C1332" s="30" t="s">
        <v>1308</v>
      </c>
      <c r="D1332" s="70">
        <v>625.89</v>
      </c>
      <c r="E1332" s="69">
        <v>653.79999999999995</v>
      </c>
      <c r="F1332" s="33" t="s">
        <v>30</v>
      </c>
      <c r="G1332" s="34">
        <v>3566</v>
      </c>
      <c r="H1332" s="120">
        <v>2892</v>
      </c>
      <c r="I1332" s="71">
        <f t="shared" si="339"/>
        <v>30.78</v>
      </c>
      <c r="J1332" s="72">
        <v>0</v>
      </c>
      <c r="K1332" s="38">
        <f t="shared" si="328"/>
        <v>3.0780000000000003</v>
      </c>
      <c r="L1332" s="38">
        <f t="shared" si="329"/>
        <v>0.9234</v>
      </c>
      <c r="M1332" s="38">
        <f t="shared" si="330"/>
        <v>1.8468</v>
      </c>
      <c r="N1332" s="38">
        <f t="shared" si="331"/>
        <v>0.61560000000000004</v>
      </c>
      <c r="O1332" s="38">
        <f t="shared" si="332"/>
        <v>0.61560000000000004</v>
      </c>
      <c r="P1332" s="38">
        <f t="shared" si="333"/>
        <v>0.38475000000000004</v>
      </c>
      <c r="Q1332" s="38">
        <f t="shared" si="334"/>
        <v>1.5390000000000001</v>
      </c>
      <c r="R1332" s="38">
        <f t="shared" si="335"/>
        <v>0.27701999999999999</v>
      </c>
      <c r="S1332" s="38">
        <f t="shared" si="336"/>
        <v>3.0780000000000002E-2</v>
      </c>
      <c r="T1332" s="39">
        <f t="shared" si="337"/>
        <v>40.090950000000007</v>
      </c>
    </row>
    <row r="1333" spans="2:20" ht="25.5" x14ac:dyDescent="0.2">
      <c r="B1333" s="109">
        <v>1202</v>
      </c>
      <c r="C1333" s="30" t="s">
        <v>1309</v>
      </c>
      <c r="D1333" s="70">
        <v>1251.79</v>
      </c>
      <c r="E1333" s="69">
        <v>1307.6199999999999</v>
      </c>
      <c r="F1333" s="33" t="s">
        <v>30</v>
      </c>
      <c r="G1333" s="34">
        <v>3567</v>
      </c>
      <c r="H1333" s="120">
        <v>2892</v>
      </c>
      <c r="I1333" s="71">
        <f t="shared" si="339"/>
        <v>46.66</v>
      </c>
      <c r="J1333" s="72">
        <v>0</v>
      </c>
      <c r="K1333" s="38">
        <f t="shared" si="328"/>
        <v>4.6659999999999995</v>
      </c>
      <c r="L1333" s="38">
        <f t="shared" si="329"/>
        <v>1.3997999999999999</v>
      </c>
      <c r="M1333" s="38">
        <f t="shared" si="330"/>
        <v>2.7995999999999999</v>
      </c>
      <c r="N1333" s="38">
        <f t="shared" si="331"/>
        <v>0.93319999999999992</v>
      </c>
      <c r="O1333" s="38">
        <f t="shared" si="332"/>
        <v>0.93319999999999992</v>
      </c>
      <c r="P1333" s="38">
        <f t="shared" si="333"/>
        <v>0.58324999999999994</v>
      </c>
      <c r="Q1333" s="38">
        <f t="shared" si="334"/>
        <v>2.3329999999999997</v>
      </c>
      <c r="R1333" s="38">
        <f t="shared" si="335"/>
        <v>0.41993999999999992</v>
      </c>
      <c r="S1333" s="38">
        <f t="shared" si="336"/>
        <v>4.666E-2</v>
      </c>
      <c r="T1333" s="39">
        <f t="shared" si="337"/>
        <v>60.774649999999987</v>
      </c>
    </row>
    <row r="1334" spans="2:20" ht="25.5" x14ac:dyDescent="0.2">
      <c r="B1334" s="109">
        <v>1203</v>
      </c>
      <c r="C1334" s="30" t="s">
        <v>1310</v>
      </c>
      <c r="D1334" s="70">
        <v>2503.58</v>
      </c>
      <c r="E1334" s="69">
        <v>2615.2399999999998</v>
      </c>
      <c r="F1334" s="33" t="s">
        <v>30</v>
      </c>
      <c r="G1334" s="34">
        <v>3568</v>
      </c>
      <c r="H1334" s="120">
        <v>2892</v>
      </c>
      <c r="I1334" s="71">
        <f t="shared" si="339"/>
        <v>59.564999999999998</v>
      </c>
      <c r="J1334" s="72">
        <v>0</v>
      </c>
      <c r="K1334" s="38">
        <f t="shared" si="328"/>
        <v>5.9565000000000001</v>
      </c>
      <c r="L1334" s="38">
        <f t="shared" si="329"/>
        <v>1.7869499999999998</v>
      </c>
      <c r="M1334" s="38">
        <f t="shared" si="330"/>
        <v>3.5738999999999996</v>
      </c>
      <c r="N1334" s="38">
        <f t="shared" si="331"/>
        <v>1.1913</v>
      </c>
      <c r="O1334" s="38">
        <f t="shared" si="332"/>
        <v>1.1913</v>
      </c>
      <c r="P1334" s="38">
        <f t="shared" si="333"/>
        <v>0.74456250000000002</v>
      </c>
      <c r="Q1334" s="38">
        <f t="shared" si="334"/>
        <v>2.9782500000000001</v>
      </c>
      <c r="R1334" s="38">
        <f t="shared" si="335"/>
        <v>0.53608499999999992</v>
      </c>
      <c r="S1334" s="38">
        <f t="shared" si="336"/>
        <v>5.9565E-2</v>
      </c>
      <c r="T1334" s="39">
        <f t="shared" si="337"/>
        <v>77.583412500000009</v>
      </c>
    </row>
    <row r="1335" spans="2:20" ht="25.5" x14ac:dyDescent="0.2">
      <c r="B1335" s="109">
        <v>1204</v>
      </c>
      <c r="C1335" s="30" t="s">
        <v>1311</v>
      </c>
      <c r="D1335" s="70">
        <v>5007.1499999999996</v>
      </c>
      <c r="E1335" s="69">
        <v>5230.47</v>
      </c>
      <c r="F1335" s="33" t="s">
        <v>30</v>
      </c>
      <c r="G1335" s="34">
        <v>3569</v>
      </c>
      <c r="H1335" s="120">
        <v>2892</v>
      </c>
      <c r="I1335" s="71">
        <f t="shared" si="339"/>
        <v>86.38</v>
      </c>
      <c r="J1335" s="72">
        <v>0</v>
      </c>
      <c r="K1335" s="38">
        <f t="shared" si="328"/>
        <v>8.6379999999999999</v>
      </c>
      <c r="L1335" s="38">
        <f t="shared" si="329"/>
        <v>2.5913999999999997</v>
      </c>
      <c r="M1335" s="38">
        <f t="shared" si="330"/>
        <v>5.1827999999999994</v>
      </c>
      <c r="N1335" s="38">
        <f t="shared" si="331"/>
        <v>1.7276</v>
      </c>
      <c r="O1335" s="38">
        <f t="shared" si="332"/>
        <v>1.7276</v>
      </c>
      <c r="P1335" s="38">
        <f t="shared" si="333"/>
        <v>1.07975</v>
      </c>
      <c r="Q1335" s="38">
        <f t="shared" si="334"/>
        <v>4.319</v>
      </c>
      <c r="R1335" s="38">
        <f t="shared" si="335"/>
        <v>0.77741999999999989</v>
      </c>
      <c r="S1335" s="38">
        <f t="shared" si="336"/>
        <v>8.6379999999999998E-2</v>
      </c>
      <c r="T1335" s="39">
        <f t="shared" si="337"/>
        <v>112.50995</v>
      </c>
    </row>
    <row r="1336" spans="2:20" ht="25.5" x14ac:dyDescent="0.2">
      <c r="B1336" s="109">
        <v>1205</v>
      </c>
      <c r="C1336" s="30" t="s">
        <v>1312</v>
      </c>
      <c r="D1336" s="70">
        <v>10014.299999999999</v>
      </c>
      <c r="E1336" s="69">
        <v>10460.94</v>
      </c>
      <c r="F1336" s="33" t="s">
        <v>30</v>
      </c>
      <c r="G1336" s="34">
        <v>3570</v>
      </c>
      <c r="H1336" s="120">
        <v>2892</v>
      </c>
      <c r="I1336" s="71">
        <f t="shared" si="339"/>
        <v>169.77</v>
      </c>
      <c r="J1336" s="72">
        <v>0</v>
      </c>
      <c r="K1336" s="38">
        <f t="shared" si="328"/>
        <v>16.977</v>
      </c>
      <c r="L1336" s="38">
        <f t="shared" si="329"/>
        <v>5.0930999999999997</v>
      </c>
      <c r="M1336" s="38">
        <f t="shared" si="330"/>
        <v>10.186199999999999</v>
      </c>
      <c r="N1336" s="38">
        <f t="shared" si="331"/>
        <v>3.3954000000000004</v>
      </c>
      <c r="O1336" s="38">
        <f t="shared" si="332"/>
        <v>3.3954000000000004</v>
      </c>
      <c r="P1336" s="38">
        <f t="shared" si="333"/>
        <v>2.122125</v>
      </c>
      <c r="Q1336" s="38">
        <f t="shared" si="334"/>
        <v>8.4885000000000002</v>
      </c>
      <c r="R1336" s="38">
        <f t="shared" si="335"/>
        <v>1.52793</v>
      </c>
      <c r="S1336" s="38">
        <f t="shared" si="336"/>
        <v>0.16977</v>
      </c>
      <c r="T1336" s="39">
        <f t="shared" si="337"/>
        <v>221.12542499999998</v>
      </c>
    </row>
    <row r="1337" spans="2:20" ht="25.5" x14ac:dyDescent="0.2">
      <c r="B1337" s="109">
        <v>1206</v>
      </c>
      <c r="C1337" s="30" t="s">
        <v>1313</v>
      </c>
      <c r="D1337" s="70">
        <v>15021.47</v>
      </c>
      <c r="E1337" s="69">
        <v>15691.43</v>
      </c>
      <c r="F1337" s="33" t="s">
        <v>30</v>
      </c>
      <c r="G1337" s="34">
        <v>3571</v>
      </c>
      <c r="H1337" s="120">
        <v>2892</v>
      </c>
      <c r="I1337" s="71">
        <f t="shared" si="339"/>
        <v>181.67500000000001</v>
      </c>
      <c r="J1337" s="72">
        <v>0</v>
      </c>
      <c r="K1337" s="38">
        <f t="shared" si="328"/>
        <v>18.1675</v>
      </c>
      <c r="L1337" s="38">
        <f t="shared" si="329"/>
        <v>5.4502500000000005</v>
      </c>
      <c r="M1337" s="38">
        <f t="shared" si="330"/>
        <v>10.900500000000001</v>
      </c>
      <c r="N1337" s="38">
        <f t="shared" si="331"/>
        <v>3.6335000000000002</v>
      </c>
      <c r="O1337" s="38">
        <f t="shared" si="332"/>
        <v>3.6335000000000002</v>
      </c>
      <c r="P1337" s="38">
        <f t="shared" si="333"/>
        <v>2.2709375000000001</v>
      </c>
      <c r="Q1337" s="38">
        <f t="shared" si="334"/>
        <v>9.0837500000000002</v>
      </c>
      <c r="R1337" s="38">
        <f t="shared" si="335"/>
        <v>1.6350750000000001</v>
      </c>
      <c r="S1337" s="38">
        <f t="shared" si="336"/>
        <v>0.181675</v>
      </c>
      <c r="T1337" s="39">
        <f t="shared" si="337"/>
        <v>236.63168750000003</v>
      </c>
    </row>
    <row r="1338" spans="2:20" ht="25.5" x14ac:dyDescent="0.2">
      <c r="B1338" s="109">
        <v>1207</v>
      </c>
      <c r="C1338" s="30" t="s">
        <v>1314</v>
      </c>
      <c r="D1338" s="70">
        <v>25035.77</v>
      </c>
      <c r="E1338" s="69">
        <v>26152.37</v>
      </c>
      <c r="F1338" s="33" t="s">
        <v>30</v>
      </c>
      <c r="G1338" s="34">
        <v>3572</v>
      </c>
      <c r="H1338" s="120">
        <v>2892</v>
      </c>
      <c r="I1338" s="71">
        <f t="shared" si="339"/>
        <v>231.32</v>
      </c>
      <c r="J1338" s="72">
        <v>0</v>
      </c>
      <c r="K1338" s="38">
        <f t="shared" si="328"/>
        <v>23.132000000000001</v>
      </c>
      <c r="L1338" s="38">
        <f t="shared" si="329"/>
        <v>6.9395999999999995</v>
      </c>
      <c r="M1338" s="38">
        <f t="shared" si="330"/>
        <v>13.879199999999999</v>
      </c>
      <c r="N1338" s="38">
        <f t="shared" si="331"/>
        <v>4.6264000000000003</v>
      </c>
      <c r="O1338" s="38">
        <f t="shared" si="332"/>
        <v>4.6264000000000003</v>
      </c>
      <c r="P1338" s="38">
        <f t="shared" si="333"/>
        <v>2.8915000000000002</v>
      </c>
      <c r="Q1338" s="38">
        <f t="shared" si="334"/>
        <v>11.566000000000001</v>
      </c>
      <c r="R1338" s="38">
        <f t="shared" si="335"/>
        <v>2.08188</v>
      </c>
      <c r="S1338" s="38">
        <f t="shared" si="336"/>
        <v>0.23132</v>
      </c>
      <c r="T1338" s="39">
        <f t="shared" si="337"/>
        <v>301.29429999999996</v>
      </c>
    </row>
    <row r="1339" spans="2:20" ht="25.5" x14ac:dyDescent="0.2">
      <c r="B1339" s="109">
        <v>1208</v>
      </c>
      <c r="C1339" s="30" t="s">
        <v>1315</v>
      </c>
      <c r="D1339" s="70">
        <v>37553.65</v>
      </c>
      <c r="E1339" s="69">
        <v>39228.54</v>
      </c>
      <c r="F1339" s="33" t="s">
        <v>30</v>
      </c>
      <c r="G1339" s="34">
        <v>3573</v>
      </c>
      <c r="H1339" s="120">
        <v>2892</v>
      </c>
      <c r="I1339" s="71">
        <f t="shared" si="339"/>
        <v>292.88</v>
      </c>
      <c r="J1339" s="72">
        <v>0</v>
      </c>
      <c r="K1339" s="38">
        <f t="shared" si="328"/>
        <v>29.288</v>
      </c>
      <c r="L1339" s="38">
        <f t="shared" si="329"/>
        <v>8.7863999999999987</v>
      </c>
      <c r="M1339" s="38">
        <f t="shared" si="330"/>
        <v>17.572799999999997</v>
      </c>
      <c r="N1339" s="38">
        <f t="shared" si="331"/>
        <v>5.8575999999999997</v>
      </c>
      <c r="O1339" s="38">
        <f t="shared" si="332"/>
        <v>5.8575999999999997</v>
      </c>
      <c r="P1339" s="38">
        <f t="shared" si="333"/>
        <v>3.661</v>
      </c>
      <c r="Q1339" s="38">
        <f t="shared" si="334"/>
        <v>14.644</v>
      </c>
      <c r="R1339" s="38">
        <f t="shared" si="335"/>
        <v>2.6359199999999996</v>
      </c>
      <c r="S1339" s="38">
        <f t="shared" si="336"/>
        <v>0.29288000000000003</v>
      </c>
      <c r="T1339" s="39">
        <f t="shared" si="337"/>
        <v>381.47620000000001</v>
      </c>
    </row>
    <row r="1340" spans="2:20" ht="25.5" x14ac:dyDescent="0.2">
      <c r="B1340" s="109">
        <v>1209</v>
      </c>
      <c r="C1340" s="30" t="s">
        <v>1316</v>
      </c>
      <c r="D1340" s="70">
        <v>50071.55</v>
      </c>
      <c r="E1340" s="69">
        <v>52304.74</v>
      </c>
      <c r="F1340" s="33" t="s">
        <v>30</v>
      </c>
      <c r="G1340" s="34">
        <v>3574</v>
      </c>
      <c r="H1340" s="120">
        <v>2892</v>
      </c>
      <c r="I1340" s="71">
        <f t="shared" si="339"/>
        <v>388.185</v>
      </c>
      <c r="J1340" s="72">
        <v>0</v>
      </c>
      <c r="K1340" s="38">
        <f t="shared" si="328"/>
        <v>38.8185</v>
      </c>
      <c r="L1340" s="38">
        <f t="shared" si="329"/>
        <v>11.64555</v>
      </c>
      <c r="M1340" s="38">
        <f t="shared" si="330"/>
        <v>23.2911</v>
      </c>
      <c r="N1340" s="38">
        <f t="shared" si="331"/>
        <v>7.7637</v>
      </c>
      <c r="O1340" s="38">
        <f t="shared" si="332"/>
        <v>7.7637</v>
      </c>
      <c r="P1340" s="38">
        <f t="shared" si="333"/>
        <v>4.8523125</v>
      </c>
      <c r="Q1340" s="38">
        <f t="shared" si="334"/>
        <v>19.40925</v>
      </c>
      <c r="R1340" s="38">
        <f t="shared" si="335"/>
        <v>3.4936649999999996</v>
      </c>
      <c r="S1340" s="38">
        <f t="shared" si="336"/>
        <v>0.388185</v>
      </c>
      <c r="T1340" s="39">
        <f t="shared" si="337"/>
        <v>505.61096249999997</v>
      </c>
    </row>
    <row r="1341" spans="2:20" ht="25.5" x14ac:dyDescent="0.2">
      <c r="B1341" s="109">
        <v>1210</v>
      </c>
      <c r="C1341" s="30" t="s">
        <v>1317</v>
      </c>
      <c r="D1341" s="70">
        <v>62589.43</v>
      </c>
      <c r="E1341" s="69">
        <v>65380.92</v>
      </c>
      <c r="F1341" s="33" t="s">
        <v>30</v>
      </c>
      <c r="G1341" s="34">
        <v>3575</v>
      </c>
      <c r="H1341" s="120">
        <v>2892</v>
      </c>
      <c r="I1341" s="71">
        <f t="shared" si="339"/>
        <v>461.64499999999998</v>
      </c>
      <c r="J1341" s="72">
        <v>0</v>
      </c>
      <c r="K1341" s="38">
        <f t="shared" si="328"/>
        <v>46.164500000000004</v>
      </c>
      <c r="L1341" s="38">
        <f t="shared" si="329"/>
        <v>13.849349999999999</v>
      </c>
      <c r="M1341" s="38">
        <f t="shared" si="330"/>
        <v>27.698699999999999</v>
      </c>
      <c r="N1341" s="38">
        <f t="shared" si="331"/>
        <v>9.232899999999999</v>
      </c>
      <c r="O1341" s="38">
        <f t="shared" si="332"/>
        <v>9.232899999999999</v>
      </c>
      <c r="P1341" s="38">
        <f t="shared" si="333"/>
        <v>5.7705625000000005</v>
      </c>
      <c r="Q1341" s="38">
        <f t="shared" si="334"/>
        <v>23.082250000000002</v>
      </c>
      <c r="R1341" s="38">
        <f t="shared" si="335"/>
        <v>4.1548049999999996</v>
      </c>
      <c r="S1341" s="38">
        <f t="shared" si="336"/>
        <v>0.46164499999999997</v>
      </c>
      <c r="T1341" s="39">
        <f t="shared" si="337"/>
        <v>601.2926124999999</v>
      </c>
    </row>
    <row r="1342" spans="2:20" ht="25.5" x14ac:dyDescent="0.2">
      <c r="B1342" s="109">
        <v>1211</v>
      </c>
      <c r="C1342" s="30" t="s">
        <v>1318</v>
      </c>
      <c r="D1342" s="70">
        <v>100143.09</v>
      </c>
      <c r="E1342" s="69">
        <v>104609.47</v>
      </c>
      <c r="F1342" s="33" t="s">
        <v>30</v>
      </c>
      <c r="G1342" s="34">
        <v>3576</v>
      </c>
      <c r="H1342" s="120">
        <v>2892</v>
      </c>
      <c r="I1342" s="71">
        <f t="shared" si="339"/>
        <v>647.29999999999995</v>
      </c>
      <c r="J1342" s="72">
        <v>0</v>
      </c>
      <c r="K1342" s="38">
        <f t="shared" si="328"/>
        <v>64.73</v>
      </c>
      <c r="L1342" s="38">
        <f t="shared" si="329"/>
        <v>19.418999999999997</v>
      </c>
      <c r="M1342" s="38">
        <f t="shared" si="330"/>
        <v>38.837999999999994</v>
      </c>
      <c r="N1342" s="38">
        <f t="shared" si="331"/>
        <v>12.946</v>
      </c>
      <c r="O1342" s="38">
        <f t="shared" si="332"/>
        <v>12.946</v>
      </c>
      <c r="P1342" s="38">
        <f t="shared" si="333"/>
        <v>8.0912500000000005</v>
      </c>
      <c r="Q1342" s="38">
        <f t="shared" si="334"/>
        <v>32.365000000000002</v>
      </c>
      <c r="R1342" s="38">
        <f t="shared" si="335"/>
        <v>5.8256999999999994</v>
      </c>
      <c r="S1342" s="38">
        <f t="shared" si="336"/>
        <v>0.64729999999999999</v>
      </c>
      <c r="T1342" s="39">
        <f t="shared" si="337"/>
        <v>843.10824999999988</v>
      </c>
    </row>
    <row r="1343" spans="2:20" ht="25.5" x14ac:dyDescent="0.2">
      <c r="B1343" s="109">
        <v>1212</v>
      </c>
      <c r="C1343" s="30" t="s">
        <v>1319</v>
      </c>
      <c r="D1343" s="70">
        <v>150214.64000000001</v>
      </c>
      <c r="E1343" s="69">
        <v>156914.21</v>
      </c>
      <c r="F1343" s="33" t="s">
        <v>30</v>
      </c>
      <c r="G1343" s="34">
        <v>3577</v>
      </c>
      <c r="H1343" s="120">
        <v>2892</v>
      </c>
      <c r="I1343" s="71">
        <f t="shared" si="339"/>
        <v>972.94</v>
      </c>
      <c r="J1343" s="72">
        <v>0</v>
      </c>
      <c r="K1343" s="38">
        <f t="shared" si="328"/>
        <v>97.294000000000011</v>
      </c>
      <c r="L1343" s="38">
        <f t="shared" si="329"/>
        <v>29.188200000000002</v>
      </c>
      <c r="M1343" s="38">
        <f t="shared" si="330"/>
        <v>58.376400000000004</v>
      </c>
      <c r="N1343" s="38">
        <f t="shared" si="331"/>
        <v>19.4588</v>
      </c>
      <c r="O1343" s="38">
        <f t="shared" si="332"/>
        <v>19.4588</v>
      </c>
      <c r="P1343" s="38">
        <f t="shared" si="333"/>
        <v>12.161750000000001</v>
      </c>
      <c r="Q1343" s="38">
        <f t="shared" si="334"/>
        <v>48.647000000000006</v>
      </c>
      <c r="R1343" s="38">
        <f t="shared" si="335"/>
        <v>8.7564600000000006</v>
      </c>
      <c r="S1343" s="38">
        <f t="shared" si="336"/>
        <v>0.97294000000000003</v>
      </c>
      <c r="T1343" s="39">
        <f t="shared" si="337"/>
        <v>1267.2543500000006</v>
      </c>
    </row>
    <row r="1344" spans="2:20" ht="25.5" x14ac:dyDescent="0.2">
      <c r="B1344" s="109">
        <v>1213</v>
      </c>
      <c r="C1344" s="30" t="s">
        <v>1320</v>
      </c>
      <c r="D1344" s="70">
        <v>250357.73</v>
      </c>
      <c r="E1344" s="69">
        <v>261523.68</v>
      </c>
      <c r="F1344" s="33" t="s">
        <v>30</v>
      </c>
      <c r="G1344" s="34">
        <v>3578</v>
      </c>
      <c r="H1344" s="120">
        <v>2892</v>
      </c>
      <c r="I1344" s="71">
        <f t="shared" si="339"/>
        <v>1310.49</v>
      </c>
      <c r="J1344" s="72">
        <v>0</v>
      </c>
      <c r="K1344" s="38">
        <f t="shared" si="328"/>
        <v>131.04900000000001</v>
      </c>
      <c r="L1344" s="38">
        <f t="shared" si="329"/>
        <v>39.314700000000002</v>
      </c>
      <c r="M1344" s="38">
        <f t="shared" si="330"/>
        <v>78.629400000000004</v>
      </c>
      <c r="N1344" s="38">
        <f t="shared" si="331"/>
        <v>26.209800000000001</v>
      </c>
      <c r="O1344" s="38">
        <f t="shared" si="332"/>
        <v>26.209800000000001</v>
      </c>
      <c r="P1344" s="38">
        <f t="shared" si="333"/>
        <v>16.381125000000001</v>
      </c>
      <c r="Q1344" s="38">
        <f t="shared" si="334"/>
        <v>65.524500000000003</v>
      </c>
      <c r="R1344" s="38">
        <f t="shared" si="335"/>
        <v>11.794409999999999</v>
      </c>
      <c r="S1344" s="38">
        <f t="shared" si="336"/>
        <v>1.3104899999999999</v>
      </c>
      <c r="T1344" s="39">
        <f t="shared" si="337"/>
        <v>1706.9132250000002</v>
      </c>
    </row>
    <row r="1345" spans="2:20" ht="25.5" x14ac:dyDescent="0.2">
      <c r="B1345" s="109">
        <v>1214</v>
      </c>
      <c r="C1345" s="30" t="s">
        <v>1321</v>
      </c>
      <c r="D1345" s="70">
        <v>375536.58</v>
      </c>
      <c r="E1345" s="69">
        <v>392285.51</v>
      </c>
      <c r="F1345" s="33" t="s">
        <v>30</v>
      </c>
      <c r="G1345" s="34">
        <v>3579</v>
      </c>
      <c r="H1345" s="120">
        <v>2892</v>
      </c>
      <c r="I1345" s="71">
        <f t="shared" si="339"/>
        <v>1720.52</v>
      </c>
      <c r="J1345" s="72">
        <v>0</v>
      </c>
      <c r="K1345" s="38">
        <f t="shared" si="328"/>
        <v>172.05200000000002</v>
      </c>
      <c r="L1345" s="38">
        <f t="shared" si="329"/>
        <v>51.615600000000001</v>
      </c>
      <c r="M1345" s="38">
        <f t="shared" si="330"/>
        <v>103.2312</v>
      </c>
      <c r="N1345" s="38">
        <f t="shared" si="331"/>
        <v>34.410400000000003</v>
      </c>
      <c r="O1345" s="38">
        <f t="shared" si="332"/>
        <v>34.410400000000003</v>
      </c>
      <c r="P1345" s="38">
        <f t="shared" si="333"/>
        <v>21.506500000000003</v>
      </c>
      <c r="Q1345" s="38">
        <f t="shared" si="334"/>
        <v>86.02600000000001</v>
      </c>
      <c r="R1345" s="38">
        <f t="shared" si="335"/>
        <v>15.484679999999999</v>
      </c>
      <c r="S1345" s="38">
        <f t="shared" si="336"/>
        <v>1.72052</v>
      </c>
      <c r="T1345" s="39">
        <f t="shared" si="337"/>
        <v>2240.9773</v>
      </c>
    </row>
    <row r="1346" spans="2:20" ht="25.5" x14ac:dyDescent="0.2">
      <c r="B1346" s="109">
        <v>1215</v>
      </c>
      <c r="C1346" s="30" t="s">
        <v>1322</v>
      </c>
      <c r="D1346" s="70">
        <v>500715.44</v>
      </c>
      <c r="E1346" s="69">
        <v>523047.35</v>
      </c>
      <c r="F1346" s="33" t="s">
        <v>30</v>
      </c>
      <c r="G1346" s="34">
        <v>3580</v>
      </c>
      <c r="H1346" s="120">
        <v>2892</v>
      </c>
      <c r="I1346" s="71">
        <f t="shared" si="339"/>
        <v>2027.2950000000001</v>
      </c>
      <c r="J1346" s="72">
        <v>0</v>
      </c>
      <c r="K1346" s="38">
        <f t="shared" si="328"/>
        <v>202.72950000000003</v>
      </c>
      <c r="L1346" s="38">
        <f t="shared" si="329"/>
        <v>60.818849999999998</v>
      </c>
      <c r="M1346" s="38">
        <f t="shared" si="330"/>
        <v>121.6377</v>
      </c>
      <c r="N1346" s="38">
        <f t="shared" si="331"/>
        <v>40.545900000000003</v>
      </c>
      <c r="O1346" s="38">
        <f t="shared" si="332"/>
        <v>40.545900000000003</v>
      </c>
      <c r="P1346" s="38">
        <f t="shared" si="333"/>
        <v>25.341187500000004</v>
      </c>
      <c r="Q1346" s="38">
        <f t="shared" si="334"/>
        <v>101.36475000000002</v>
      </c>
      <c r="R1346" s="38">
        <f t="shared" si="335"/>
        <v>18.245654999999999</v>
      </c>
      <c r="S1346" s="38">
        <f t="shared" si="336"/>
        <v>2.0272950000000001</v>
      </c>
      <c r="T1346" s="39">
        <f t="shared" si="337"/>
        <v>2640.5517375000009</v>
      </c>
    </row>
    <row r="1347" spans="2:20" ht="25.5" x14ac:dyDescent="0.2">
      <c r="B1347" s="109">
        <v>1216</v>
      </c>
      <c r="C1347" s="30" t="s">
        <v>1323</v>
      </c>
      <c r="D1347" s="70">
        <v>751073.17</v>
      </c>
      <c r="E1347" s="69">
        <v>784571.03</v>
      </c>
      <c r="F1347" s="33" t="s">
        <v>30</v>
      </c>
      <c r="G1347" s="34">
        <v>3581</v>
      </c>
      <c r="H1347" s="120">
        <v>2892</v>
      </c>
      <c r="I1347" s="71">
        <f t="shared" si="339"/>
        <v>2433.35</v>
      </c>
      <c r="J1347" s="72">
        <v>0</v>
      </c>
      <c r="K1347" s="38">
        <f t="shared" si="328"/>
        <v>243.33500000000001</v>
      </c>
      <c r="L1347" s="38">
        <f t="shared" si="329"/>
        <v>73.000499999999988</v>
      </c>
      <c r="M1347" s="38">
        <f t="shared" si="330"/>
        <v>146.00099999999998</v>
      </c>
      <c r="N1347" s="38">
        <f t="shared" si="331"/>
        <v>48.667000000000002</v>
      </c>
      <c r="O1347" s="38">
        <f t="shared" si="332"/>
        <v>48.667000000000002</v>
      </c>
      <c r="P1347" s="38">
        <f t="shared" si="333"/>
        <v>30.416875000000001</v>
      </c>
      <c r="Q1347" s="38">
        <f t="shared" si="334"/>
        <v>121.6675</v>
      </c>
      <c r="R1347" s="38">
        <f t="shared" si="335"/>
        <v>21.900149999999996</v>
      </c>
      <c r="S1347" s="38">
        <f t="shared" si="336"/>
        <v>2.4333499999999999</v>
      </c>
      <c r="T1347" s="39">
        <f t="shared" si="337"/>
        <v>3169.4383749999993</v>
      </c>
    </row>
    <row r="1348" spans="2:20" ht="25.5" x14ac:dyDescent="0.2">
      <c r="B1348" s="109">
        <v>1217</v>
      </c>
      <c r="C1348" s="30" t="s">
        <v>1324</v>
      </c>
      <c r="D1348" s="70">
        <v>1126609.75</v>
      </c>
      <c r="E1348" s="69">
        <v>1176856.54</v>
      </c>
      <c r="F1348" s="33" t="s">
        <v>30</v>
      </c>
      <c r="G1348" s="34">
        <v>3582</v>
      </c>
      <c r="H1348" s="120">
        <v>2892</v>
      </c>
      <c r="I1348" s="71">
        <f t="shared" si="339"/>
        <v>2915.85</v>
      </c>
      <c r="J1348" s="72">
        <v>0</v>
      </c>
      <c r="K1348" s="38">
        <f t="shared" si="328"/>
        <v>291.58499999999998</v>
      </c>
      <c r="L1348" s="38">
        <f t="shared" si="329"/>
        <v>87.475499999999997</v>
      </c>
      <c r="M1348" s="38">
        <f t="shared" si="330"/>
        <v>174.95099999999999</v>
      </c>
      <c r="N1348" s="38">
        <f t="shared" si="331"/>
        <v>58.317</v>
      </c>
      <c r="O1348" s="38">
        <f t="shared" si="332"/>
        <v>58.317</v>
      </c>
      <c r="P1348" s="38">
        <f t="shared" si="333"/>
        <v>36.448124999999997</v>
      </c>
      <c r="Q1348" s="38">
        <f t="shared" si="334"/>
        <v>145.79249999999999</v>
      </c>
      <c r="R1348" s="38">
        <f t="shared" si="335"/>
        <v>26.242649999999998</v>
      </c>
      <c r="S1348" s="38">
        <f t="shared" si="336"/>
        <v>2.9158499999999998</v>
      </c>
      <c r="T1348" s="39">
        <f t="shared" si="337"/>
        <v>3797.8946249999999</v>
      </c>
    </row>
    <row r="1349" spans="2:20" ht="25.5" x14ac:dyDescent="0.2">
      <c r="B1349" s="109">
        <v>1218</v>
      </c>
      <c r="C1349" s="30" t="s">
        <v>1325</v>
      </c>
      <c r="D1349" s="70">
        <v>1502146.34</v>
      </c>
      <c r="E1349" s="69">
        <v>1569142.07</v>
      </c>
      <c r="F1349" s="33" t="s">
        <v>30</v>
      </c>
      <c r="G1349" s="34">
        <v>3583</v>
      </c>
      <c r="H1349" s="120">
        <v>2892</v>
      </c>
      <c r="I1349" s="71">
        <f t="shared" si="339"/>
        <v>3390.4050000000002</v>
      </c>
      <c r="J1349" s="72">
        <v>0</v>
      </c>
      <c r="K1349" s="38">
        <f t="shared" si="328"/>
        <v>339.04050000000007</v>
      </c>
      <c r="L1349" s="38">
        <f t="shared" si="329"/>
        <v>101.71215000000001</v>
      </c>
      <c r="M1349" s="38">
        <f t="shared" si="330"/>
        <v>203.42430000000002</v>
      </c>
      <c r="N1349" s="38">
        <f t="shared" si="331"/>
        <v>67.80810000000001</v>
      </c>
      <c r="O1349" s="38">
        <f t="shared" si="332"/>
        <v>67.80810000000001</v>
      </c>
      <c r="P1349" s="38">
        <f t="shared" si="333"/>
        <v>42.380062500000008</v>
      </c>
      <c r="Q1349" s="38">
        <f t="shared" si="334"/>
        <v>169.52025000000003</v>
      </c>
      <c r="R1349" s="38">
        <f t="shared" si="335"/>
        <v>30.513645</v>
      </c>
      <c r="S1349" s="38">
        <f t="shared" si="336"/>
        <v>3.3904050000000003</v>
      </c>
      <c r="T1349" s="39">
        <f t="shared" si="337"/>
        <v>4416.0025125000002</v>
      </c>
    </row>
    <row r="1350" spans="2:20" ht="25.5" x14ac:dyDescent="0.2">
      <c r="B1350" s="109">
        <v>1219</v>
      </c>
      <c r="C1350" s="30" t="s">
        <v>1326</v>
      </c>
      <c r="D1350" s="70">
        <v>1502146.34</v>
      </c>
      <c r="E1350" s="69">
        <v>1569142.07</v>
      </c>
      <c r="F1350" s="33" t="s">
        <v>30</v>
      </c>
      <c r="G1350" s="34">
        <v>3584</v>
      </c>
      <c r="H1350" s="120">
        <v>2892</v>
      </c>
      <c r="I1350" s="71">
        <f t="shared" si="339"/>
        <v>3703.665</v>
      </c>
      <c r="J1350" s="72">
        <v>0</v>
      </c>
      <c r="K1350" s="38">
        <f t="shared" si="328"/>
        <v>370.36650000000003</v>
      </c>
      <c r="L1350" s="38">
        <f t="shared" si="329"/>
        <v>111.10995</v>
      </c>
      <c r="M1350" s="38">
        <f t="shared" si="330"/>
        <v>222.2199</v>
      </c>
      <c r="N1350" s="38">
        <f t="shared" si="331"/>
        <v>74.073300000000003</v>
      </c>
      <c r="O1350" s="38">
        <f t="shared" si="332"/>
        <v>74.073300000000003</v>
      </c>
      <c r="P1350" s="38">
        <f t="shared" si="333"/>
        <v>46.295812500000004</v>
      </c>
      <c r="Q1350" s="38">
        <f t="shared" si="334"/>
        <v>185.18325000000002</v>
      </c>
      <c r="R1350" s="38">
        <f t="shared" si="335"/>
        <v>33.332984999999994</v>
      </c>
      <c r="S1350" s="38">
        <f t="shared" si="336"/>
        <v>3.703665</v>
      </c>
      <c r="T1350" s="39">
        <f t="shared" si="337"/>
        <v>4824.0236624999998</v>
      </c>
    </row>
    <row r="1351" spans="2:20" ht="38.25" x14ac:dyDescent="0.2">
      <c r="B1351" s="109">
        <v>1220</v>
      </c>
      <c r="C1351" s="30" t="s">
        <v>1327</v>
      </c>
      <c r="D1351" s="70" t="s">
        <v>67</v>
      </c>
      <c r="E1351" s="69" t="s">
        <v>67</v>
      </c>
      <c r="F1351" s="33" t="s">
        <v>30</v>
      </c>
      <c r="G1351" s="34">
        <v>3585</v>
      </c>
      <c r="H1351" s="120">
        <v>2892</v>
      </c>
      <c r="I1351" s="71">
        <f t="shared" ref="I1351:I1374" si="340">I856*0.5</f>
        <v>3703.665</v>
      </c>
      <c r="J1351" s="72">
        <v>0</v>
      </c>
      <c r="K1351" s="38">
        <f t="shared" si="328"/>
        <v>370.36650000000003</v>
      </c>
      <c r="L1351" s="38">
        <f t="shared" si="329"/>
        <v>111.10995</v>
      </c>
      <c r="M1351" s="38">
        <f t="shared" si="330"/>
        <v>222.2199</v>
      </c>
      <c r="N1351" s="38">
        <f t="shared" si="331"/>
        <v>74.073300000000003</v>
      </c>
      <c r="O1351" s="38">
        <f t="shared" si="332"/>
        <v>74.073300000000003</v>
      </c>
      <c r="P1351" s="38">
        <f t="shared" si="333"/>
        <v>46.295812500000004</v>
      </c>
      <c r="Q1351" s="38">
        <f t="shared" si="334"/>
        <v>185.18325000000002</v>
      </c>
      <c r="R1351" s="38">
        <f t="shared" si="335"/>
        <v>33.332984999999994</v>
      </c>
      <c r="S1351" s="38">
        <f t="shared" si="336"/>
        <v>3.703665</v>
      </c>
      <c r="T1351" s="39">
        <f t="shared" si="337"/>
        <v>4824.0236624999998</v>
      </c>
    </row>
    <row r="1352" spans="2:20" ht="28.5" x14ac:dyDescent="0.2">
      <c r="B1352" s="109">
        <v>1221</v>
      </c>
      <c r="C1352" s="30" t="s">
        <v>1328</v>
      </c>
      <c r="D1352" s="70" t="s">
        <v>67</v>
      </c>
      <c r="E1352" s="69" t="s">
        <v>67</v>
      </c>
      <c r="F1352" s="33" t="s">
        <v>30</v>
      </c>
      <c r="G1352" s="34">
        <v>3586</v>
      </c>
      <c r="H1352" s="120">
        <v>2892</v>
      </c>
      <c r="I1352" s="71">
        <f t="shared" si="340"/>
        <v>13.305</v>
      </c>
      <c r="J1352" s="72">
        <v>0</v>
      </c>
      <c r="K1352" s="38">
        <f t="shared" si="328"/>
        <v>1.3305</v>
      </c>
      <c r="L1352" s="38">
        <f t="shared" si="329"/>
        <v>0.39914999999999995</v>
      </c>
      <c r="M1352" s="38">
        <f t="shared" si="330"/>
        <v>0.7982999999999999</v>
      </c>
      <c r="N1352" s="38">
        <f t="shared" si="331"/>
        <v>0.2661</v>
      </c>
      <c r="O1352" s="38">
        <f t="shared" si="332"/>
        <v>0.2661</v>
      </c>
      <c r="P1352" s="38">
        <f t="shared" si="333"/>
        <v>0.1663125</v>
      </c>
      <c r="Q1352" s="38">
        <f t="shared" si="334"/>
        <v>0.66525000000000001</v>
      </c>
      <c r="R1352" s="38">
        <f t="shared" si="335"/>
        <v>0.11974499999999999</v>
      </c>
      <c r="S1352" s="38">
        <f t="shared" si="336"/>
        <v>1.3305000000000001E-2</v>
      </c>
      <c r="T1352" s="39">
        <f t="shared" si="337"/>
        <v>17.329762500000005</v>
      </c>
    </row>
    <row r="1353" spans="2:20" ht="38.25" x14ac:dyDescent="0.2">
      <c r="B1353" s="109">
        <v>1222</v>
      </c>
      <c r="C1353" s="30" t="s">
        <v>1329</v>
      </c>
      <c r="D1353" s="70" t="s">
        <v>67</v>
      </c>
      <c r="E1353" s="69" t="s">
        <v>67</v>
      </c>
      <c r="F1353" s="33" t="s">
        <v>30</v>
      </c>
      <c r="G1353" s="34">
        <v>3587</v>
      </c>
      <c r="H1353" s="120">
        <v>2892</v>
      </c>
      <c r="I1353" s="71">
        <f t="shared" si="340"/>
        <v>2.42</v>
      </c>
      <c r="J1353" s="72">
        <v>0</v>
      </c>
      <c r="K1353" s="38">
        <f t="shared" si="328"/>
        <v>0.24199999999999999</v>
      </c>
      <c r="L1353" s="38">
        <f t="shared" si="329"/>
        <v>7.2599999999999998E-2</v>
      </c>
      <c r="M1353" s="38">
        <f t="shared" si="330"/>
        <v>0.1452</v>
      </c>
      <c r="N1353" s="38">
        <f t="shared" si="331"/>
        <v>4.8399999999999999E-2</v>
      </c>
      <c r="O1353" s="38">
        <f t="shared" si="332"/>
        <v>4.8399999999999999E-2</v>
      </c>
      <c r="P1353" s="38">
        <f t="shared" si="333"/>
        <v>3.0249999999999999E-2</v>
      </c>
      <c r="Q1353" s="38">
        <f t="shared" si="334"/>
        <v>0.121</v>
      </c>
      <c r="R1353" s="38">
        <f t="shared" si="335"/>
        <v>2.1779999999999997E-2</v>
      </c>
      <c r="S1353" s="38">
        <f t="shared" si="336"/>
        <v>2.4199999999999998E-3</v>
      </c>
      <c r="T1353" s="39">
        <f t="shared" si="337"/>
        <v>3.15205</v>
      </c>
    </row>
    <row r="1354" spans="2:20" ht="25.5" x14ac:dyDescent="0.2">
      <c r="B1354" s="109">
        <v>1223</v>
      </c>
      <c r="C1354" s="30" t="s">
        <v>1330</v>
      </c>
      <c r="D1354" s="70">
        <v>625.89</v>
      </c>
      <c r="E1354" s="69">
        <v>653.79999999999995</v>
      </c>
      <c r="F1354" s="33" t="s">
        <v>30</v>
      </c>
      <c r="G1354" s="34">
        <v>3588</v>
      </c>
      <c r="H1354" s="120">
        <v>2892</v>
      </c>
      <c r="I1354" s="71">
        <f t="shared" si="340"/>
        <v>30.78</v>
      </c>
      <c r="J1354" s="72">
        <v>0</v>
      </c>
      <c r="K1354" s="38">
        <f t="shared" si="328"/>
        <v>3.0780000000000003</v>
      </c>
      <c r="L1354" s="38">
        <f t="shared" si="329"/>
        <v>0.9234</v>
      </c>
      <c r="M1354" s="38">
        <f t="shared" si="330"/>
        <v>1.8468</v>
      </c>
      <c r="N1354" s="38">
        <f t="shared" si="331"/>
        <v>0.61560000000000004</v>
      </c>
      <c r="O1354" s="38">
        <f t="shared" si="332"/>
        <v>0.61560000000000004</v>
      </c>
      <c r="P1354" s="38">
        <f t="shared" si="333"/>
        <v>0.38475000000000004</v>
      </c>
      <c r="Q1354" s="38">
        <f t="shared" si="334"/>
        <v>1.5390000000000001</v>
      </c>
      <c r="R1354" s="38">
        <f t="shared" si="335"/>
        <v>0.27701999999999999</v>
      </c>
      <c r="S1354" s="38">
        <f t="shared" si="336"/>
        <v>3.0780000000000002E-2</v>
      </c>
      <c r="T1354" s="39">
        <f t="shared" si="337"/>
        <v>40.090950000000007</v>
      </c>
    </row>
    <row r="1355" spans="2:20" ht="25.5" x14ac:dyDescent="0.2">
      <c r="B1355" s="109">
        <v>1224</v>
      </c>
      <c r="C1355" s="30" t="s">
        <v>1331</v>
      </c>
      <c r="D1355" s="70">
        <v>1251.79</v>
      </c>
      <c r="E1355" s="69">
        <v>1307.6199999999999</v>
      </c>
      <c r="F1355" s="33" t="s">
        <v>30</v>
      </c>
      <c r="G1355" s="34">
        <v>3589</v>
      </c>
      <c r="H1355" s="120">
        <v>2892</v>
      </c>
      <c r="I1355" s="71">
        <f t="shared" si="340"/>
        <v>46.66</v>
      </c>
      <c r="J1355" s="72">
        <v>0</v>
      </c>
      <c r="K1355" s="38">
        <f t="shared" si="328"/>
        <v>4.6659999999999995</v>
      </c>
      <c r="L1355" s="38">
        <f t="shared" si="329"/>
        <v>1.3997999999999999</v>
      </c>
      <c r="M1355" s="38">
        <f t="shared" si="330"/>
        <v>2.7995999999999999</v>
      </c>
      <c r="N1355" s="38">
        <f t="shared" si="331"/>
        <v>0.93319999999999992</v>
      </c>
      <c r="O1355" s="38">
        <f t="shared" si="332"/>
        <v>0.93319999999999992</v>
      </c>
      <c r="P1355" s="38">
        <f t="shared" si="333"/>
        <v>0.58324999999999994</v>
      </c>
      <c r="Q1355" s="38">
        <f t="shared" si="334"/>
        <v>2.3329999999999997</v>
      </c>
      <c r="R1355" s="38">
        <f t="shared" si="335"/>
        <v>0.41993999999999992</v>
      </c>
      <c r="S1355" s="38">
        <f t="shared" si="336"/>
        <v>4.666E-2</v>
      </c>
      <c r="T1355" s="39">
        <f t="shared" si="337"/>
        <v>60.774649999999987</v>
      </c>
    </row>
    <row r="1356" spans="2:20" ht="25.5" x14ac:dyDescent="0.2">
      <c r="B1356" s="109">
        <v>1225</v>
      </c>
      <c r="C1356" s="30" t="s">
        <v>1332</v>
      </c>
      <c r="D1356" s="70">
        <v>2503.58</v>
      </c>
      <c r="E1356" s="69">
        <v>2615.2399999999998</v>
      </c>
      <c r="F1356" s="33" t="s">
        <v>30</v>
      </c>
      <c r="G1356" s="34">
        <v>3590</v>
      </c>
      <c r="H1356" s="120">
        <v>2892</v>
      </c>
      <c r="I1356" s="71">
        <f t="shared" si="340"/>
        <v>59.564999999999998</v>
      </c>
      <c r="J1356" s="72">
        <v>0</v>
      </c>
      <c r="K1356" s="38">
        <f t="shared" si="328"/>
        <v>5.9565000000000001</v>
      </c>
      <c r="L1356" s="38">
        <f t="shared" si="329"/>
        <v>1.7869499999999998</v>
      </c>
      <c r="M1356" s="38">
        <f t="shared" si="330"/>
        <v>3.5738999999999996</v>
      </c>
      <c r="N1356" s="38">
        <f t="shared" si="331"/>
        <v>1.1913</v>
      </c>
      <c r="O1356" s="38">
        <f t="shared" si="332"/>
        <v>1.1913</v>
      </c>
      <c r="P1356" s="38">
        <f t="shared" si="333"/>
        <v>0.74456250000000002</v>
      </c>
      <c r="Q1356" s="38">
        <f t="shared" si="334"/>
        <v>2.9782500000000001</v>
      </c>
      <c r="R1356" s="38">
        <f t="shared" si="335"/>
        <v>0.53608499999999992</v>
      </c>
      <c r="S1356" s="38">
        <f t="shared" si="336"/>
        <v>5.9565E-2</v>
      </c>
      <c r="T1356" s="39">
        <f t="shared" si="337"/>
        <v>77.583412500000009</v>
      </c>
    </row>
    <row r="1357" spans="2:20" ht="25.5" x14ac:dyDescent="0.2">
      <c r="B1357" s="109">
        <v>1226</v>
      </c>
      <c r="C1357" s="30" t="s">
        <v>1333</v>
      </c>
      <c r="D1357" s="70">
        <v>5007.1499999999996</v>
      </c>
      <c r="E1357" s="69">
        <v>5230.47</v>
      </c>
      <c r="F1357" s="33" t="s">
        <v>30</v>
      </c>
      <c r="G1357" s="34">
        <v>3591</v>
      </c>
      <c r="H1357" s="120">
        <v>2892</v>
      </c>
      <c r="I1357" s="71">
        <f t="shared" si="340"/>
        <v>86.38</v>
      </c>
      <c r="J1357" s="72">
        <v>0</v>
      </c>
      <c r="K1357" s="38">
        <f t="shared" si="328"/>
        <v>8.6379999999999999</v>
      </c>
      <c r="L1357" s="38">
        <f t="shared" si="329"/>
        <v>2.5913999999999997</v>
      </c>
      <c r="M1357" s="38">
        <f t="shared" si="330"/>
        <v>5.1827999999999994</v>
      </c>
      <c r="N1357" s="38">
        <f t="shared" si="331"/>
        <v>1.7276</v>
      </c>
      <c r="O1357" s="38">
        <f t="shared" si="332"/>
        <v>1.7276</v>
      </c>
      <c r="P1357" s="38">
        <f t="shared" si="333"/>
        <v>1.07975</v>
      </c>
      <c r="Q1357" s="38">
        <f t="shared" si="334"/>
        <v>4.319</v>
      </c>
      <c r="R1357" s="38">
        <f t="shared" si="335"/>
        <v>0.77741999999999989</v>
      </c>
      <c r="S1357" s="38">
        <f t="shared" si="336"/>
        <v>8.6379999999999998E-2</v>
      </c>
      <c r="T1357" s="39">
        <f t="shared" si="337"/>
        <v>112.50995</v>
      </c>
    </row>
    <row r="1358" spans="2:20" ht="25.5" x14ac:dyDescent="0.2">
      <c r="B1358" s="109">
        <v>1227</v>
      </c>
      <c r="C1358" s="30" t="s">
        <v>1334</v>
      </c>
      <c r="D1358" s="70">
        <v>10014.299999999999</v>
      </c>
      <c r="E1358" s="69">
        <v>10460.94</v>
      </c>
      <c r="F1358" s="33" t="s">
        <v>30</v>
      </c>
      <c r="G1358" s="34">
        <v>3592</v>
      </c>
      <c r="H1358" s="120">
        <v>2892</v>
      </c>
      <c r="I1358" s="71">
        <f t="shared" si="340"/>
        <v>169.77</v>
      </c>
      <c r="J1358" s="72">
        <v>0</v>
      </c>
      <c r="K1358" s="38">
        <f t="shared" si="328"/>
        <v>16.977</v>
      </c>
      <c r="L1358" s="38">
        <f t="shared" si="329"/>
        <v>5.0930999999999997</v>
      </c>
      <c r="M1358" s="38">
        <f t="shared" si="330"/>
        <v>10.186199999999999</v>
      </c>
      <c r="N1358" s="38">
        <f t="shared" si="331"/>
        <v>3.3954000000000004</v>
      </c>
      <c r="O1358" s="38">
        <f t="shared" si="332"/>
        <v>3.3954000000000004</v>
      </c>
      <c r="P1358" s="38">
        <f t="shared" si="333"/>
        <v>2.122125</v>
      </c>
      <c r="Q1358" s="38">
        <f t="shared" si="334"/>
        <v>8.4885000000000002</v>
      </c>
      <c r="R1358" s="38">
        <f t="shared" si="335"/>
        <v>1.52793</v>
      </c>
      <c r="S1358" s="38">
        <f t="shared" si="336"/>
        <v>0.16977</v>
      </c>
      <c r="T1358" s="39">
        <f t="shared" si="337"/>
        <v>221.12542499999998</v>
      </c>
    </row>
    <row r="1359" spans="2:20" ht="25.5" x14ac:dyDescent="0.2">
      <c r="B1359" s="109">
        <v>1228</v>
      </c>
      <c r="C1359" s="30" t="s">
        <v>1335</v>
      </c>
      <c r="D1359" s="70">
        <v>15021.47</v>
      </c>
      <c r="E1359" s="69">
        <v>15691.43</v>
      </c>
      <c r="F1359" s="33" t="s">
        <v>30</v>
      </c>
      <c r="G1359" s="34">
        <v>3593</v>
      </c>
      <c r="H1359" s="120">
        <v>2892</v>
      </c>
      <c r="I1359" s="71">
        <f t="shared" si="340"/>
        <v>181.67500000000001</v>
      </c>
      <c r="J1359" s="72">
        <v>0</v>
      </c>
      <c r="K1359" s="38">
        <f t="shared" si="328"/>
        <v>18.1675</v>
      </c>
      <c r="L1359" s="38">
        <f t="shared" si="329"/>
        <v>5.4502500000000005</v>
      </c>
      <c r="M1359" s="38">
        <f t="shared" si="330"/>
        <v>10.900500000000001</v>
      </c>
      <c r="N1359" s="38">
        <f t="shared" si="331"/>
        <v>3.6335000000000002</v>
      </c>
      <c r="O1359" s="38">
        <f t="shared" si="332"/>
        <v>3.6335000000000002</v>
      </c>
      <c r="P1359" s="38">
        <f t="shared" si="333"/>
        <v>2.2709375000000001</v>
      </c>
      <c r="Q1359" s="38">
        <f t="shared" si="334"/>
        <v>9.0837500000000002</v>
      </c>
      <c r="R1359" s="38">
        <f t="shared" si="335"/>
        <v>1.6350750000000001</v>
      </c>
      <c r="S1359" s="38">
        <f t="shared" si="336"/>
        <v>0.181675</v>
      </c>
      <c r="T1359" s="39">
        <f t="shared" si="337"/>
        <v>236.63168750000003</v>
      </c>
    </row>
    <row r="1360" spans="2:20" ht="25.5" x14ac:dyDescent="0.2">
      <c r="B1360" s="109">
        <v>1229</v>
      </c>
      <c r="C1360" s="30" t="s">
        <v>1336</v>
      </c>
      <c r="D1360" s="70">
        <v>25035.77</v>
      </c>
      <c r="E1360" s="69">
        <v>26152.37</v>
      </c>
      <c r="F1360" s="33" t="s">
        <v>30</v>
      </c>
      <c r="G1360" s="34">
        <v>3594</v>
      </c>
      <c r="H1360" s="120">
        <v>2892</v>
      </c>
      <c r="I1360" s="71">
        <f t="shared" si="340"/>
        <v>231.32</v>
      </c>
      <c r="J1360" s="72">
        <v>0</v>
      </c>
      <c r="K1360" s="38">
        <f t="shared" si="328"/>
        <v>23.132000000000001</v>
      </c>
      <c r="L1360" s="38">
        <f t="shared" si="329"/>
        <v>6.9395999999999995</v>
      </c>
      <c r="M1360" s="38">
        <f t="shared" si="330"/>
        <v>13.879199999999999</v>
      </c>
      <c r="N1360" s="38">
        <f t="shared" si="331"/>
        <v>4.6264000000000003</v>
      </c>
      <c r="O1360" s="38">
        <f t="shared" si="332"/>
        <v>4.6264000000000003</v>
      </c>
      <c r="P1360" s="38">
        <f t="shared" si="333"/>
        <v>2.8915000000000002</v>
      </c>
      <c r="Q1360" s="38">
        <f t="shared" si="334"/>
        <v>11.566000000000001</v>
      </c>
      <c r="R1360" s="38">
        <f t="shared" si="335"/>
        <v>2.08188</v>
      </c>
      <c r="S1360" s="38">
        <f t="shared" si="336"/>
        <v>0.23132</v>
      </c>
      <c r="T1360" s="39">
        <f t="shared" si="337"/>
        <v>301.29429999999996</v>
      </c>
    </row>
    <row r="1361" spans="1:20" ht="25.5" x14ac:dyDescent="0.2">
      <c r="B1361" s="109">
        <v>1230</v>
      </c>
      <c r="C1361" s="30" t="s">
        <v>1337</v>
      </c>
      <c r="D1361" s="70">
        <v>37553.65</v>
      </c>
      <c r="E1361" s="69">
        <v>39228.54</v>
      </c>
      <c r="F1361" s="33" t="s">
        <v>30</v>
      </c>
      <c r="G1361" s="34">
        <v>3595</v>
      </c>
      <c r="H1361" s="120">
        <v>2892</v>
      </c>
      <c r="I1361" s="71">
        <f t="shared" si="340"/>
        <v>292.88</v>
      </c>
      <c r="J1361" s="72">
        <v>0</v>
      </c>
      <c r="K1361" s="38">
        <f t="shared" si="328"/>
        <v>29.288</v>
      </c>
      <c r="L1361" s="38">
        <f t="shared" si="329"/>
        <v>8.7863999999999987</v>
      </c>
      <c r="M1361" s="38">
        <f t="shared" si="330"/>
        <v>17.572799999999997</v>
      </c>
      <c r="N1361" s="38">
        <f t="shared" si="331"/>
        <v>5.8575999999999997</v>
      </c>
      <c r="O1361" s="38">
        <f t="shared" si="332"/>
        <v>5.8575999999999997</v>
      </c>
      <c r="P1361" s="38">
        <f t="shared" si="333"/>
        <v>3.661</v>
      </c>
      <c r="Q1361" s="38">
        <f t="shared" si="334"/>
        <v>14.644</v>
      </c>
      <c r="R1361" s="38">
        <f t="shared" si="335"/>
        <v>2.6359199999999996</v>
      </c>
      <c r="S1361" s="38">
        <f t="shared" si="336"/>
        <v>0.29288000000000003</v>
      </c>
      <c r="T1361" s="39">
        <f t="shared" si="337"/>
        <v>381.47620000000001</v>
      </c>
    </row>
    <row r="1362" spans="1:20" ht="25.5" x14ac:dyDescent="0.2">
      <c r="B1362" s="109">
        <v>1231</v>
      </c>
      <c r="C1362" s="30" t="s">
        <v>1338</v>
      </c>
      <c r="D1362" s="70">
        <v>50071.55</v>
      </c>
      <c r="E1362" s="69">
        <v>52304.74</v>
      </c>
      <c r="F1362" s="33" t="s">
        <v>30</v>
      </c>
      <c r="G1362" s="34">
        <v>3596</v>
      </c>
      <c r="H1362" s="120">
        <v>2892</v>
      </c>
      <c r="I1362" s="71">
        <f t="shared" si="340"/>
        <v>388.185</v>
      </c>
      <c r="J1362" s="72">
        <v>0</v>
      </c>
      <c r="K1362" s="38">
        <f t="shared" si="328"/>
        <v>38.8185</v>
      </c>
      <c r="L1362" s="38">
        <f t="shared" si="329"/>
        <v>11.64555</v>
      </c>
      <c r="M1362" s="38">
        <f t="shared" si="330"/>
        <v>23.2911</v>
      </c>
      <c r="N1362" s="38">
        <f t="shared" si="331"/>
        <v>7.7637</v>
      </c>
      <c r="O1362" s="38">
        <f t="shared" si="332"/>
        <v>7.7637</v>
      </c>
      <c r="P1362" s="38">
        <f t="shared" si="333"/>
        <v>4.8523125</v>
      </c>
      <c r="Q1362" s="38">
        <f t="shared" si="334"/>
        <v>19.40925</v>
      </c>
      <c r="R1362" s="38">
        <f t="shared" si="335"/>
        <v>3.4936649999999996</v>
      </c>
      <c r="S1362" s="38">
        <f t="shared" si="336"/>
        <v>0.388185</v>
      </c>
      <c r="T1362" s="39">
        <f t="shared" si="337"/>
        <v>505.61096249999997</v>
      </c>
    </row>
    <row r="1363" spans="1:20" ht="25.5" x14ac:dyDescent="0.2">
      <c r="B1363" s="109">
        <v>1232</v>
      </c>
      <c r="C1363" s="30" t="s">
        <v>1339</v>
      </c>
      <c r="D1363" s="70">
        <v>62589.43</v>
      </c>
      <c r="E1363" s="69">
        <v>65380.92</v>
      </c>
      <c r="F1363" s="33" t="s">
        <v>30</v>
      </c>
      <c r="G1363" s="34">
        <v>3597</v>
      </c>
      <c r="H1363" s="120">
        <v>2892</v>
      </c>
      <c r="I1363" s="71">
        <f t="shared" si="340"/>
        <v>461.64499999999998</v>
      </c>
      <c r="J1363" s="72">
        <v>0</v>
      </c>
      <c r="K1363" s="38">
        <f t="shared" si="328"/>
        <v>46.164500000000004</v>
      </c>
      <c r="L1363" s="38">
        <f t="shared" si="329"/>
        <v>13.849349999999999</v>
      </c>
      <c r="M1363" s="38">
        <f t="shared" si="330"/>
        <v>27.698699999999999</v>
      </c>
      <c r="N1363" s="38">
        <f t="shared" si="331"/>
        <v>9.232899999999999</v>
      </c>
      <c r="O1363" s="38">
        <f t="shared" si="332"/>
        <v>9.232899999999999</v>
      </c>
      <c r="P1363" s="38">
        <f t="shared" si="333"/>
        <v>5.7705625000000005</v>
      </c>
      <c r="Q1363" s="38">
        <f t="shared" si="334"/>
        <v>23.082250000000002</v>
      </c>
      <c r="R1363" s="38">
        <f t="shared" si="335"/>
        <v>4.1548049999999996</v>
      </c>
      <c r="S1363" s="38">
        <f t="shared" si="336"/>
        <v>0.46164499999999997</v>
      </c>
      <c r="T1363" s="39">
        <f t="shared" si="337"/>
        <v>601.2926124999999</v>
      </c>
    </row>
    <row r="1364" spans="1:20" ht="25.5" x14ac:dyDescent="0.2">
      <c r="B1364" s="109">
        <v>1233</v>
      </c>
      <c r="C1364" s="30" t="s">
        <v>1340</v>
      </c>
      <c r="D1364" s="70">
        <v>100143.09</v>
      </c>
      <c r="E1364" s="69">
        <v>104609.47</v>
      </c>
      <c r="F1364" s="33" t="s">
        <v>30</v>
      </c>
      <c r="G1364" s="34">
        <v>3598</v>
      </c>
      <c r="H1364" s="120">
        <v>2892</v>
      </c>
      <c r="I1364" s="71">
        <f t="shared" si="340"/>
        <v>647.29999999999995</v>
      </c>
      <c r="J1364" s="72">
        <v>0</v>
      </c>
      <c r="K1364" s="38">
        <f t="shared" si="328"/>
        <v>64.73</v>
      </c>
      <c r="L1364" s="38">
        <f t="shared" si="329"/>
        <v>19.418999999999997</v>
      </c>
      <c r="M1364" s="38">
        <f t="shared" si="330"/>
        <v>38.837999999999994</v>
      </c>
      <c r="N1364" s="38">
        <f t="shared" si="331"/>
        <v>12.946</v>
      </c>
      <c r="O1364" s="38">
        <f t="shared" si="332"/>
        <v>12.946</v>
      </c>
      <c r="P1364" s="38">
        <f t="shared" si="333"/>
        <v>8.0912500000000005</v>
      </c>
      <c r="Q1364" s="38">
        <f t="shared" si="334"/>
        <v>32.365000000000002</v>
      </c>
      <c r="R1364" s="38">
        <f t="shared" si="335"/>
        <v>5.8256999999999994</v>
      </c>
      <c r="S1364" s="38">
        <f t="shared" si="336"/>
        <v>0.64729999999999999</v>
      </c>
      <c r="T1364" s="39">
        <f t="shared" si="337"/>
        <v>843.10824999999988</v>
      </c>
    </row>
    <row r="1365" spans="1:20" ht="25.5" x14ac:dyDescent="0.2">
      <c r="B1365" s="109">
        <v>1234</v>
      </c>
      <c r="C1365" s="30" t="s">
        <v>1341</v>
      </c>
      <c r="D1365" s="70">
        <v>150214.64000000001</v>
      </c>
      <c r="E1365" s="69">
        <v>156914.21</v>
      </c>
      <c r="F1365" s="33" t="s">
        <v>30</v>
      </c>
      <c r="G1365" s="34">
        <v>3599</v>
      </c>
      <c r="H1365" s="120">
        <v>2892</v>
      </c>
      <c r="I1365" s="71">
        <f t="shared" si="340"/>
        <v>972.94</v>
      </c>
      <c r="J1365" s="72">
        <v>0</v>
      </c>
      <c r="K1365" s="38">
        <f t="shared" si="328"/>
        <v>97.294000000000011</v>
      </c>
      <c r="L1365" s="38">
        <f t="shared" si="329"/>
        <v>29.188200000000002</v>
      </c>
      <c r="M1365" s="38">
        <f t="shared" si="330"/>
        <v>58.376400000000004</v>
      </c>
      <c r="N1365" s="38">
        <f t="shared" si="331"/>
        <v>19.4588</v>
      </c>
      <c r="O1365" s="38">
        <f t="shared" si="332"/>
        <v>19.4588</v>
      </c>
      <c r="P1365" s="38">
        <f t="shared" si="333"/>
        <v>12.161750000000001</v>
      </c>
      <c r="Q1365" s="38">
        <f t="shared" si="334"/>
        <v>48.647000000000006</v>
      </c>
      <c r="R1365" s="38">
        <f t="shared" si="335"/>
        <v>8.7564600000000006</v>
      </c>
      <c r="S1365" s="38">
        <f t="shared" si="336"/>
        <v>0.97294000000000003</v>
      </c>
      <c r="T1365" s="39">
        <f t="shared" si="337"/>
        <v>1267.2543500000006</v>
      </c>
    </row>
    <row r="1366" spans="1:20" ht="25.5" x14ac:dyDescent="0.2">
      <c r="B1366" s="109">
        <v>1235</v>
      </c>
      <c r="C1366" s="30" t="s">
        <v>1342</v>
      </c>
      <c r="D1366" s="70">
        <v>250357.73</v>
      </c>
      <c r="E1366" s="69">
        <v>261523.68</v>
      </c>
      <c r="F1366" s="33" t="s">
        <v>30</v>
      </c>
      <c r="G1366" s="34">
        <v>3600</v>
      </c>
      <c r="H1366" s="120">
        <v>2892</v>
      </c>
      <c r="I1366" s="71">
        <f t="shared" si="340"/>
        <v>1310.49</v>
      </c>
      <c r="J1366" s="72">
        <v>0</v>
      </c>
      <c r="K1366" s="38">
        <f t="shared" si="328"/>
        <v>131.04900000000001</v>
      </c>
      <c r="L1366" s="38">
        <f t="shared" si="329"/>
        <v>39.314700000000002</v>
      </c>
      <c r="M1366" s="38">
        <f t="shared" si="330"/>
        <v>78.629400000000004</v>
      </c>
      <c r="N1366" s="38">
        <f t="shared" si="331"/>
        <v>26.209800000000001</v>
      </c>
      <c r="O1366" s="38">
        <f t="shared" si="332"/>
        <v>26.209800000000001</v>
      </c>
      <c r="P1366" s="38">
        <f t="shared" si="333"/>
        <v>16.381125000000001</v>
      </c>
      <c r="Q1366" s="38">
        <f t="shared" si="334"/>
        <v>65.524500000000003</v>
      </c>
      <c r="R1366" s="38">
        <f t="shared" si="335"/>
        <v>11.794409999999999</v>
      </c>
      <c r="S1366" s="38">
        <f t="shared" si="336"/>
        <v>1.3104899999999999</v>
      </c>
      <c r="T1366" s="39">
        <f t="shared" si="337"/>
        <v>1706.9132250000002</v>
      </c>
    </row>
    <row r="1367" spans="1:20" ht="25.5" x14ac:dyDescent="0.2">
      <c r="B1367" s="109">
        <v>1236</v>
      </c>
      <c r="C1367" s="30" t="s">
        <v>1343</v>
      </c>
      <c r="D1367" s="70">
        <v>375536.58</v>
      </c>
      <c r="E1367" s="69">
        <v>392285.51</v>
      </c>
      <c r="F1367" s="33" t="s">
        <v>30</v>
      </c>
      <c r="G1367" s="34">
        <v>3601</v>
      </c>
      <c r="H1367" s="120">
        <v>2892</v>
      </c>
      <c r="I1367" s="71">
        <f t="shared" si="340"/>
        <v>1720.52</v>
      </c>
      <c r="J1367" s="72">
        <v>0</v>
      </c>
      <c r="K1367" s="38">
        <f t="shared" si="328"/>
        <v>172.05200000000002</v>
      </c>
      <c r="L1367" s="38">
        <f t="shared" si="329"/>
        <v>51.615600000000001</v>
      </c>
      <c r="M1367" s="38">
        <f t="shared" si="330"/>
        <v>103.2312</v>
      </c>
      <c r="N1367" s="38">
        <f t="shared" si="331"/>
        <v>34.410400000000003</v>
      </c>
      <c r="O1367" s="38">
        <f t="shared" si="332"/>
        <v>34.410400000000003</v>
      </c>
      <c r="P1367" s="38">
        <f t="shared" si="333"/>
        <v>21.506500000000003</v>
      </c>
      <c r="Q1367" s="38">
        <f t="shared" si="334"/>
        <v>86.02600000000001</v>
      </c>
      <c r="R1367" s="38">
        <f t="shared" si="335"/>
        <v>15.484679999999999</v>
      </c>
      <c r="S1367" s="38">
        <f t="shared" si="336"/>
        <v>1.72052</v>
      </c>
      <c r="T1367" s="39">
        <f t="shared" si="337"/>
        <v>2240.9773</v>
      </c>
    </row>
    <row r="1368" spans="1:20" ht="25.5" x14ac:dyDescent="0.2">
      <c r="A1368" s="55" t="s">
        <v>566</v>
      </c>
      <c r="B1368" s="109">
        <v>1237</v>
      </c>
      <c r="C1368" s="30" t="s">
        <v>1344</v>
      </c>
      <c r="D1368" s="70">
        <v>500715.44</v>
      </c>
      <c r="E1368" s="69">
        <v>523047.35</v>
      </c>
      <c r="F1368" s="33" t="s">
        <v>30</v>
      </c>
      <c r="G1368" s="34">
        <v>3602</v>
      </c>
      <c r="H1368" s="120">
        <v>2892</v>
      </c>
      <c r="I1368" s="71">
        <f t="shared" si="340"/>
        <v>2027.2950000000001</v>
      </c>
      <c r="J1368" s="72">
        <v>0</v>
      </c>
      <c r="K1368" s="38">
        <f t="shared" si="328"/>
        <v>202.72950000000003</v>
      </c>
      <c r="L1368" s="38">
        <f t="shared" si="329"/>
        <v>60.818849999999998</v>
      </c>
      <c r="M1368" s="38">
        <f t="shared" si="330"/>
        <v>121.6377</v>
      </c>
      <c r="N1368" s="38">
        <f t="shared" si="331"/>
        <v>40.545900000000003</v>
      </c>
      <c r="O1368" s="38">
        <f t="shared" si="332"/>
        <v>40.545900000000003</v>
      </c>
      <c r="P1368" s="38">
        <f t="shared" si="333"/>
        <v>25.341187500000004</v>
      </c>
      <c r="Q1368" s="38">
        <f t="shared" si="334"/>
        <v>101.36475000000002</v>
      </c>
      <c r="R1368" s="38">
        <f t="shared" si="335"/>
        <v>18.245654999999999</v>
      </c>
      <c r="S1368" s="38">
        <f t="shared" si="336"/>
        <v>2.0272950000000001</v>
      </c>
      <c r="T1368" s="39">
        <f t="shared" si="337"/>
        <v>2640.5517375000009</v>
      </c>
    </row>
    <row r="1369" spans="1:20" ht="25.5" x14ac:dyDescent="0.2">
      <c r="B1369" s="109">
        <v>1238</v>
      </c>
      <c r="C1369" s="30" t="s">
        <v>1345</v>
      </c>
      <c r="D1369" s="70">
        <v>751073.17</v>
      </c>
      <c r="E1369" s="69">
        <v>784571.03</v>
      </c>
      <c r="F1369" s="33" t="s">
        <v>30</v>
      </c>
      <c r="G1369" s="34">
        <v>3603</v>
      </c>
      <c r="H1369" s="120">
        <v>2892</v>
      </c>
      <c r="I1369" s="71">
        <f t="shared" si="340"/>
        <v>2433.35</v>
      </c>
      <c r="J1369" s="72">
        <v>0</v>
      </c>
      <c r="K1369" s="38">
        <f t="shared" si="328"/>
        <v>243.33500000000001</v>
      </c>
      <c r="L1369" s="38">
        <f t="shared" si="329"/>
        <v>73.000499999999988</v>
      </c>
      <c r="M1369" s="38">
        <f t="shared" si="330"/>
        <v>146.00099999999998</v>
      </c>
      <c r="N1369" s="38">
        <f t="shared" si="331"/>
        <v>48.667000000000002</v>
      </c>
      <c r="O1369" s="38">
        <f t="shared" si="332"/>
        <v>48.667000000000002</v>
      </c>
      <c r="P1369" s="38">
        <f t="shared" si="333"/>
        <v>30.416875000000001</v>
      </c>
      <c r="Q1369" s="38">
        <f t="shared" si="334"/>
        <v>121.6675</v>
      </c>
      <c r="R1369" s="38">
        <f t="shared" si="335"/>
        <v>21.900149999999996</v>
      </c>
      <c r="S1369" s="38">
        <f t="shared" si="336"/>
        <v>2.4333499999999999</v>
      </c>
      <c r="T1369" s="39">
        <f t="shared" si="337"/>
        <v>3169.4383749999993</v>
      </c>
    </row>
    <row r="1370" spans="1:20" ht="25.5" x14ac:dyDescent="0.2">
      <c r="B1370" s="109">
        <v>1239</v>
      </c>
      <c r="C1370" s="30" t="s">
        <v>1346</v>
      </c>
      <c r="D1370" s="70">
        <v>1126609.75</v>
      </c>
      <c r="E1370" s="69">
        <v>1176856.54</v>
      </c>
      <c r="F1370" s="33" t="s">
        <v>30</v>
      </c>
      <c r="G1370" s="34">
        <v>3604</v>
      </c>
      <c r="H1370" s="120">
        <v>2892</v>
      </c>
      <c r="I1370" s="71">
        <f t="shared" si="340"/>
        <v>2915.85</v>
      </c>
      <c r="J1370" s="72">
        <v>0</v>
      </c>
      <c r="K1370" s="38">
        <f t="shared" si="328"/>
        <v>291.58499999999998</v>
      </c>
      <c r="L1370" s="38">
        <f t="shared" si="329"/>
        <v>87.475499999999997</v>
      </c>
      <c r="M1370" s="38">
        <f t="shared" si="330"/>
        <v>174.95099999999999</v>
      </c>
      <c r="N1370" s="38">
        <f t="shared" si="331"/>
        <v>58.317</v>
      </c>
      <c r="O1370" s="38">
        <f t="shared" si="332"/>
        <v>58.317</v>
      </c>
      <c r="P1370" s="38">
        <f t="shared" si="333"/>
        <v>36.448124999999997</v>
      </c>
      <c r="Q1370" s="38">
        <f t="shared" si="334"/>
        <v>145.79249999999999</v>
      </c>
      <c r="R1370" s="38">
        <f t="shared" si="335"/>
        <v>26.242649999999998</v>
      </c>
      <c r="S1370" s="38">
        <f t="shared" si="336"/>
        <v>2.9158499999999998</v>
      </c>
      <c r="T1370" s="39">
        <f t="shared" si="337"/>
        <v>3797.8946249999999</v>
      </c>
    </row>
    <row r="1371" spans="1:20" ht="25.5" x14ac:dyDescent="0.2">
      <c r="B1371" s="109">
        <v>1240</v>
      </c>
      <c r="C1371" s="30" t="s">
        <v>1347</v>
      </c>
      <c r="D1371" s="70">
        <v>1502146.34</v>
      </c>
      <c r="E1371" s="69">
        <v>1569142.07</v>
      </c>
      <c r="F1371" s="33" t="s">
        <v>30</v>
      </c>
      <c r="G1371" s="34">
        <v>3605</v>
      </c>
      <c r="H1371" s="120">
        <v>2892</v>
      </c>
      <c r="I1371" s="71">
        <f t="shared" si="340"/>
        <v>3390.4050000000002</v>
      </c>
      <c r="J1371" s="72">
        <v>0</v>
      </c>
      <c r="K1371" s="38">
        <f t="shared" si="328"/>
        <v>339.04050000000007</v>
      </c>
      <c r="L1371" s="38">
        <f t="shared" si="329"/>
        <v>101.71215000000001</v>
      </c>
      <c r="M1371" s="38">
        <f t="shared" si="330"/>
        <v>203.42430000000002</v>
      </c>
      <c r="N1371" s="38">
        <f t="shared" si="331"/>
        <v>67.80810000000001</v>
      </c>
      <c r="O1371" s="38">
        <f t="shared" si="332"/>
        <v>67.80810000000001</v>
      </c>
      <c r="P1371" s="38">
        <f t="shared" si="333"/>
        <v>42.380062500000008</v>
      </c>
      <c r="Q1371" s="38">
        <f t="shared" si="334"/>
        <v>169.52025000000003</v>
      </c>
      <c r="R1371" s="38">
        <f t="shared" si="335"/>
        <v>30.513645</v>
      </c>
      <c r="S1371" s="38">
        <f t="shared" si="336"/>
        <v>3.3904050000000003</v>
      </c>
      <c r="T1371" s="39">
        <f t="shared" si="337"/>
        <v>4416.0025125000002</v>
      </c>
    </row>
    <row r="1372" spans="1:20" ht="25.5" x14ac:dyDescent="0.2">
      <c r="B1372" s="109">
        <v>1241</v>
      </c>
      <c r="C1372" s="30" t="s">
        <v>1348</v>
      </c>
      <c r="D1372" s="70">
        <v>1502146.34</v>
      </c>
      <c r="E1372" s="69">
        <v>1569142.07</v>
      </c>
      <c r="F1372" s="33" t="s">
        <v>30</v>
      </c>
      <c r="G1372" s="34">
        <v>3606</v>
      </c>
      <c r="H1372" s="120">
        <v>2892</v>
      </c>
      <c r="I1372" s="71">
        <f t="shared" si="340"/>
        <v>3703.665</v>
      </c>
      <c r="J1372" s="72">
        <v>0</v>
      </c>
      <c r="K1372" s="38">
        <f t="shared" si="328"/>
        <v>370.36650000000003</v>
      </c>
      <c r="L1372" s="38">
        <f t="shared" si="329"/>
        <v>111.10995</v>
      </c>
      <c r="M1372" s="38">
        <f t="shared" si="330"/>
        <v>222.2199</v>
      </c>
      <c r="N1372" s="38">
        <f t="shared" si="331"/>
        <v>74.073300000000003</v>
      </c>
      <c r="O1372" s="38">
        <f t="shared" si="332"/>
        <v>74.073300000000003</v>
      </c>
      <c r="P1372" s="38">
        <f t="shared" si="333"/>
        <v>46.295812500000004</v>
      </c>
      <c r="Q1372" s="38">
        <f t="shared" si="334"/>
        <v>185.18325000000002</v>
      </c>
      <c r="R1372" s="38">
        <f t="shared" si="335"/>
        <v>33.332984999999994</v>
      </c>
      <c r="S1372" s="38">
        <f t="shared" si="336"/>
        <v>3.703665</v>
      </c>
      <c r="T1372" s="39">
        <f t="shared" si="337"/>
        <v>4824.0236624999998</v>
      </c>
    </row>
    <row r="1373" spans="1:20" ht="28.5" x14ac:dyDescent="0.2">
      <c r="B1373" s="109">
        <v>1242</v>
      </c>
      <c r="C1373" s="30" t="s">
        <v>1349</v>
      </c>
      <c r="D1373" s="70" t="s">
        <v>67</v>
      </c>
      <c r="E1373" s="69" t="s">
        <v>67</v>
      </c>
      <c r="F1373" s="33" t="s">
        <v>30</v>
      </c>
      <c r="G1373" s="34">
        <v>3607</v>
      </c>
      <c r="H1373" s="120">
        <v>2892</v>
      </c>
      <c r="I1373" s="71">
        <f t="shared" si="340"/>
        <v>190.20500000000001</v>
      </c>
      <c r="J1373" s="72">
        <v>0</v>
      </c>
      <c r="K1373" s="38">
        <f t="shared" si="328"/>
        <v>19.020500000000002</v>
      </c>
      <c r="L1373" s="38">
        <f t="shared" si="329"/>
        <v>5.7061500000000001</v>
      </c>
      <c r="M1373" s="38">
        <f t="shared" si="330"/>
        <v>11.4123</v>
      </c>
      <c r="N1373" s="38">
        <f t="shared" si="331"/>
        <v>3.8041000000000005</v>
      </c>
      <c r="O1373" s="38">
        <f t="shared" si="332"/>
        <v>3.8041000000000005</v>
      </c>
      <c r="P1373" s="38">
        <f t="shared" si="333"/>
        <v>2.3775625000000002</v>
      </c>
      <c r="Q1373" s="38">
        <f t="shared" si="334"/>
        <v>9.510250000000001</v>
      </c>
      <c r="R1373" s="38">
        <f t="shared" si="335"/>
        <v>1.7118450000000001</v>
      </c>
      <c r="S1373" s="38">
        <f t="shared" si="336"/>
        <v>0.19020500000000001</v>
      </c>
      <c r="T1373" s="39">
        <f t="shared" si="337"/>
        <v>247.74201250000004</v>
      </c>
    </row>
    <row r="1374" spans="1:20" ht="28.5" x14ac:dyDescent="0.2">
      <c r="B1374" s="109">
        <v>1243</v>
      </c>
      <c r="C1374" s="30" t="s">
        <v>1350</v>
      </c>
      <c r="D1374" s="70" t="s">
        <v>67</v>
      </c>
      <c r="E1374" s="69" t="s">
        <v>67</v>
      </c>
      <c r="F1374" s="33" t="s">
        <v>30</v>
      </c>
      <c r="G1374" s="34">
        <v>3608</v>
      </c>
      <c r="H1374" s="120">
        <v>2892</v>
      </c>
      <c r="I1374" s="71">
        <f t="shared" si="340"/>
        <v>3.7149999999999999</v>
      </c>
      <c r="J1374" s="72">
        <v>0</v>
      </c>
      <c r="K1374" s="38">
        <f t="shared" si="328"/>
        <v>0.3715</v>
      </c>
      <c r="L1374" s="38">
        <f t="shared" si="329"/>
        <v>0.11144999999999999</v>
      </c>
      <c r="M1374" s="38">
        <f t="shared" si="330"/>
        <v>0.22289999999999999</v>
      </c>
      <c r="N1374" s="38">
        <f t="shared" si="331"/>
        <v>7.4300000000000005E-2</v>
      </c>
      <c r="O1374" s="38">
        <f t="shared" si="332"/>
        <v>7.4300000000000005E-2</v>
      </c>
      <c r="P1374" s="38">
        <f t="shared" si="333"/>
        <v>4.64375E-2</v>
      </c>
      <c r="Q1374" s="38">
        <f t="shared" si="334"/>
        <v>0.18575</v>
      </c>
      <c r="R1374" s="38">
        <f t="shared" si="335"/>
        <v>3.3434999999999999E-2</v>
      </c>
      <c r="S1374" s="38">
        <f t="shared" si="336"/>
        <v>3.715E-3</v>
      </c>
      <c r="T1374" s="39">
        <f t="shared" si="337"/>
        <v>4.8387874999999987</v>
      </c>
    </row>
    <row r="1375" spans="1:20" ht="28.5" x14ac:dyDescent="0.2">
      <c r="B1375" s="109">
        <v>1244</v>
      </c>
      <c r="C1375" s="30" t="s">
        <v>1351</v>
      </c>
      <c r="D1375" s="70" t="s">
        <v>67</v>
      </c>
      <c r="E1375" s="69" t="s">
        <v>67</v>
      </c>
      <c r="F1375" s="33" t="s">
        <v>30</v>
      </c>
      <c r="G1375" s="34">
        <v>3609</v>
      </c>
      <c r="H1375" s="120">
        <v>2892</v>
      </c>
      <c r="I1375" s="71">
        <f t="shared" ref="I1375:I1394" si="341">I836*0.5</f>
        <v>22.265000000000001</v>
      </c>
      <c r="J1375" s="72">
        <v>0</v>
      </c>
      <c r="K1375" s="38">
        <f t="shared" si="328"/>
        <v>2.2265000000000001</v>
      </c>
      <c r="L1375" s="38">
        <f t="shared" si="329"/>
        <v>0.66795000000000004</v>
      </c>
      <c r="M1375" s="38">
        <f t="shared" si="330"/>
        <v>1.3359000000000001</v>
      </c>
      <c r="N1375" s="38">
        <f t="shared" si="331"/>
        <v>0.44530000000000003</v>
      </c>
      <c r="O1375" s="38">
        <f t="shared" si="332"/>
        <v>0.44530000000000003</v>
      </c>
      <c r="P1375" s="38">
        <f t="shared" si="333"/>
        <v>0.27831250000000002</v>
      </c>
      <c r="Q1375" s="38">
        <f t="shared" si="334"/>
        <v>1.1132500000000001</v>
      </c>
      <c r="R1375" s="38">
        <f t="shared" si="335"/>
        <v>0.20038499999999998</v>
      </c>
      <c r="S1375" s="38">
        <f t="shared" si="336"/>
        <v>2.2265E-2</v>
      </c>
      <c r="T1375" s="39">
        <f t="shared" si="337"/>
        <v>29.000162500000002</v>
      </c>
    </row>
    <row r="1376" spans="1:20" ht="25.5" x14ac:dyDescent="0.2">
      <c r="B1376" s="109">
        <v>1245</v>
      </c>
      <c r="C1376" s="30" t="s">
        <v>1352</v>
      </c>
      <c r="D1376" s="70">
        <v>625.89</v>
      </c>
      <c r="E1376" s="69">
        <v>653.79999999999995</v>
      </c>
      <c r="F1376" s="33" t="s">
        <v>30</v>
      </c>
      <c r="G1376" s="34">
        <v>3610</v>
      </c>
      <c r="H1376" s="120">
        <v>2892</v>
      </c>
      <c r="I1376" s="71">
        <f t="shared" si="341"/>
        <v>22.265000000000001</v>
      </c>
      <c r="J1376" s="72">
        <v>0</v>
      </c>
      <c r="K1376" s="38">
        <f t="shared" si="328"/>
        <v>2.2265000000000001</v>
      </c>
      <c r="L1376" s="38">
        <f t="shared" si="329"/>
        <v>0.66795000000000004</v>
      </c>
      <c r="M1376" s="38">
        <f t="shared" si="330"/>
        <v>1.3359000000000001</v>
      </c>
      <c r="N1376" s="38">
        <f t="shared" si="331"/>
        <v>0.44530000000000003</v>
      </c>
      <c r="O1376" s="38">
        <f t="shared" si="332"/>
        <v>0.44530000000000003</v>
      </c>
      <c r="P1376" s="38">
        <f t="shared" si="333"/>
        <v>0.27831250000000002</v>
      </c>
      <c r="Q1376" s="38">
        <f t="shared" si="334"/>
        <v>1.1132500000000001</v>
      </c>
      <c r="R1376" s="38">
        <f t="shared" si="335"/>
        <v>0.20038499999999998</v>
      </c>
      <c r="S1376" s="38">
        <f t="shared" si="336"/>
        <v>2.2265E-2</v>
      </c>
      <c r="T1376" s="39">
        <f t="shared" si="337"/>
        <v>29.000162500000002</v>
      </c>
    </row>
    <row r="1377" spans="2:20" ht="25.5" x14ac:dyDescent="0.2">
      <c r="B1377" s="109">
        <v>1246</v>
      </c>
      <c r="C1377" s="30" t="s">
        <v>1353</v>
      </c>
      <c r="D1377" s="70">
        <v>1251.79</v>
      </c>
      <c r="E1377" s="69">
        <v>1307.6199999999999</v>
      </c>
      <c r="F1377" s="33" t="s">
        <v>30</v>
      </c>
      <c r="G1377" s="34">
        <v>3611</v>
      </c>
      <c r="H1377" s="120">
        <v>2892</v>
      </c>
      <c r="I1377" s="71">
        <f t="shared" si="341"/>
        <v>22.265000000000001</v>
      </c>
      <c r="J1377" s="72">
        <v>0</v>
      </c>
      <c r="K1377" s="38">
        <f t="shared" si="328"/>
        <v>2.2265000000000001</v>
      </c>
      <c r="L1377" s="38">
        <f t="shared" si="329"/>
        <v>0.66795000000000004</v>
      </c>
      <c r="M1377" s="38">
        <f t="shared" si="330"/>
        <v>1.3359000000000001</v>
      </c>
      <c r="N1377" s="38">
        <f t="shared" si="331"/>
        <v>0.44530000000000003</v>
      </c>
      <c r="O1377" s="38">
        <f t="shared" si="332"/>
        <v>0.44530000000000003</v>
      </c>
      <c r="P1377" s="38">
        <f t="shared" si="333"/>
        <v>0.27831250000000002</v>
      </c>
      <c r="Q1377" s="38">
        <f t="shared" si="334"/>
        <v>1.1132500000000001</v>
      </c>
      <c r="R1377" s="38">
        <f t="shared" si="335"/>
        <v>0.20038499999999998</v>
      </c>
      <c r="S1377" s="38">
        <f t="shared" si="336"/>
        <v>2.2265E-2</v>
      </c>
      <c r="T1377" s="39">
        <f t="shared" si="337"/>
        <v>29.000162500000002</v>
      </c>
    </row>
    <row r="1378" spans="2:20" ht="25.5" x14ac:dyDescent="0.2">
      <c r="B1378" s="109">
        <v>1247</v>
      </c>
      <c r="C1378" s="30" t="s">
        <v>1354</v>
      </c>
      <c r="D1378" s="70">
        <v>2503.58</v>
      </c>
      <c r="E1378" s="69">
        <v>2615.2399999999998</v>
      </c>
      <c r="F1378" s="33" t="s">
        <v>30</v>
      </c>
      <c r="G1378" s="34">
        <v>3612</v>
      </c>
      <c r="H1378" s="120">
        <v>2892</v>
      </c>
      <c r="I1378" s="71">
        <f t="shared" si="341"/>
        <v>22.265000000000001</v>
      </c>
      <c r="J1378" s="72">
        <v>0</v>
      </c>
      <c r="K1378" s="38">
        <f t="shared" si="328"/>
        <v>2.2265000000000001</v>
      </c>
      <c r="L1378" s="38">
        <f t="shared" si="329"/>
        <v>0.66795000000000004</v>
      </c>
      <c r="M1378" s="38">
        <f t="shared" si="330"/>
        <v>1.3359000000000001</v>
      </c>
      <c r="N1378" s="38">
        <f t="shared" si="331"/>
        <v>0.44530000000000003</v>
      </c>
      <c r="O1378" s="38">
        <f t="shared" si="332"/>
        <v>0.44530000000000003</v>
      </c>
      <c r="P1378" s="38">
        <f t="shared" si="333"/>
        <v>0.27831250000000002</v>
      </c>
      <c r="Q1378" s="38">
        <f t="shared" si="334"/>
        <v>1.1132500000000001</v>
      </c>
      <c r="R1378" s="38">
        <f t="shared" si="335"/>
        <v>0.20038499999999998</v>
      </c>
      <c r="S1378" s="38">
        <f t="shared" si="336"/>
        <v>2.2265E-2</v>
      </c>
      <c r="T1378" s="39">
        <f t="shared" si="337"/>
        <v>29.000162500000002</v>
      </c>
    </row>
    <row r="1379" spans="2:20" ht="25.5" x14ac:dyDescent="0.2">
      <c r="B1379" s="109">
        <v>1248</v>
      </c>
      <c r="C1379" s="30" t="s">
        <v>1355</v>
      </c>
      <c r="D1379" s="70">
        <v>5007.1499999999996</v>
      </c>
      <c r="E1379" s="69">
        <v>5230.47</v>
      </c>
      <c r="F1379" s="33" t="s">
        <v>30</v>
      </c>
      <c r="G1379" s="34">
        <v>3613</v>
      </c>
      <c r="H1379" s="120">
        <v>2892</v>
      </c>
      <c r="I1379" s="71">
        <f t="shared" si="341"/>
        <v>25.913999999999998</v>
      </c>
      <c r="J1379" s="72">
        <v>0</v>
      </c>
      <c r="K1379" s="38">
        <f t="shared" ref="K1379:K1406" si="342">0.1*I1379</f>
        <v>2.5914000000000001</v>
      </c>
      <c r="L1379" s="38">
        <f t="shared" ref="L1379:L1406" si="343">0.03*I1379</f>
        <v>0.77741999999999989</v>
      </c>
      <c r="M1379" s="38">
        <f t="shared" ref="M1379:M1406" si="344">0.06*I1379</f>
        <v>1.5548399999999998</v>
      </c>
      <c r="N1379" s="38">
        <f t="shared" ref="N1379:N1406" si="345">0.02*I1379</f>
        <v>0.51827999999999996</v>
      </c>
      <c r="O1379" s="38">
        <f t="shared" ref="O1379:O1406" si="346">0.02*I1379</f>
        <v>0.51827999999999996</v>
      </c>
      <c r="P1379" s="38">
        <f t="shared" ref="P1379:P1406" si="347">0.0125*I1379</f>
        <v>0.32392500000000002</v>
      </c>
      <c r="Q1379" s="38">
        <f t="shared" ref="Q1379:Q1406" si="348">0.05*I1379</f>
        <v>1.2957000000000001</v>
      </c>
      <c r="R1379" s="38">
        <f t="shared" ref="R1379:R1406" si="349">0.009*I1379</f>
        <v>0.23322599999999996</v>
      </c>
      <c r="S1379" s="38">
        <f t="shared" ref="S1379:S1406" si="350">0.001*I1379</f>
        <v>2.5914E-2</v>
      </c>
      <c r="T1379" s="39">
        <f t="shared" ref="T1379:T1406" si="351">SUM(I1379:S1379)</f>
        <v>33.752984999999995</v>
      </c>
    </row>
    <row r="1380" spans="2:20" ht="25.5" x14ac:dyDescent="0.2">
      <c r="B1380" s="109">
        <v>1249</v>
      </c>
      <c r="C1380" s="30" t="s">
        <v>1356</v>
      </c>
      <c r="D1380" s="70">
        <v>10014.299999999999</v>
      </c>
      <c r="E1380" s="69">
        <v>10460.94</v>
      </c>
      <c r="F1380" s="33" t="s">
        <v>30</v>
      </c>
      <c r="G1380" s="34">
        <v>3614</v>
      </c>
      <c r="H1380" s="120">
        <v>2892</v>
      </c>
      <c r="I1380" s="71">
        <f t="shared" si="341"/>
        <v>50.931000000000004</v>
      </c>
      <c r="J1380" s="72">
        <v>0</v>
      </c>
      <c r="K1380" s="38">
        <f t="shared" si="342"/>
        <v>5.0931000000000006</v>
      </c>
      <c r="L1380" s="38">
        <f t="shared" si="343"/>
        <v>1.52793</v>
      </c>
      <c r="M1380" s="38">
        <f t="shared" si="344"/>
        <v>3.05586</v>
      </c>
      <c r="N1380" s="38">
        <f t="shared" si="345"/>
        <v>1.0186200000000001</v>
      </c>
      <c r="O1380" s="38">
        <f t="shared" si="346"/>
        <v>1.0186200000000001</v>
      </c>
      <c r="P1380" s="38">
        <f t="shared" si="347"/>
        <v>0.63663750000000008</v>
      </c>
      <c r="Q1380" s="38">
        <f t="shared" si="348"/>
        <v>2.5465500000000003</v>
      </c>
      <c r="R1380" s="38">
        <f t="shared" si="349"/>
        <v>0.45837899999999998</v>
      </c>
      <c r="S1380" s="38">
        <f t="shared" si="350"/>
        <v>5.0931000000000004E-2</v>
      </c>
      <c r="T1380" s="39">
        <f t="shared" si="351"/>
        <v>66.337627499999996</v>
      </c>
    </row>
    <row r="1381" spans="2:20" ht="25.5" x14ac:dyDescent="0.2">
      <c r="B1381" s="109">
        <v>1250</v>
      </c>
      <c r="C1381" s="30" t="s">
        <v>1357</v>
      </c>
      <c r="D1381" s="70">
        <v>15021.47</v>
      </c>
      <c r="E1381" s="69">
        <v>15691.43</v>
      </c>
      <c r="F1381" s="33" t="s">
        <v>30</v>
      </c>
      <c r="G1381" s="34">
        <v>3615</v>
      </c>
      <c r="H1381" s="120">
        <v>2892</v>
      </c>
      <c r="I1381" s="71">
        <f t="shared" si="341"/>
        <v>54.502500000000005</v>
      </c>
      <c r="J1381" s="72">
        <v>0</v>
      </c>
      <c r="K1381" s="38">
        <f t="shared" si="342"/>
        <v>5.4502500000000005</v>
      </c>
      <c r="L1381" s="38">
        <f t="shared" si="343"/>
        <v>1.6350750000000001</v>
      </c>
      <c r="M1381" s="38">
        <f t="shared" si="344"/>
        <v>3.2701500000000001</v>
      </c>
      <c r="N1381" s="38">
        <f t="shared" si="345"/>
        <v>1.0900500000000002</v>
      </c>
      <c r="O1381" s="38">
        <f t="shared" si="346"/>
        <v>1.0900500000000002</v>
      </c>
      <c r="P1381" s="38">
        <f t="shared" si="347"/>
        <v>0.68128125000000006</v>
      </c>
      <c r="Q1381" s="38">
        <f t="shared" si="348"/>
        <v>2.7251250000000002</v>
      </c>
      <c r="R1381" s="38">
        <f t="shared" si="349"/>
        <v>0.49052250000000003</v>
      </c>
      <c r="S1381" s="38">
        <f t="shared" si="350"/>
        <v>5.4502500000000009E-2</v>
      </c>
      <c r="T1381" s="39">
        <f t="shared" si="351"/>
        <v>70.989506250000019</v>
      </c>
    </row>
    <row r="1382" spans="2:20" ht="25.5" x14ac:dyDescent="0.2">
      <c r="B1382" s="109">
        <v>1251</v>
      </c>
      <c r="C1382" s="30" t="s">
        <v>1358</v>
      </c>
      <c r="D1382" s="70">
        <v>25035.77</v>
      </c>
      <c r="E1382" s="69">
        <v>26152.37</v>
      </c>
      <c r="F1382" s="33" t="s">
        <v>30</v>
      </c>
      <c r="G1382" s="34">
        <v>3616</v>
      </c>
      <c r="H1382" s="120">
        <v>2892</v>
      </c>
      <c r="I1382" s="71">
        <f t="shared" si="341"/>
        <v>69.396000000000001</v>
      </c>
      <c r="J1382" s="72">
        <v>0</v>
      </c>
      <c r="K1382" s="38">
        <f t="shared" si="342"/>
        <v>6.9396000000000004</v>
      </c>
      <c r="L1382" s="38">
        <f t="shared" si="343"/>
        <v>2.08188</v>
      </c>
      <c r="M1382" s="38">
        <f t="shared" si="344"/>
        <v>4.1637599999999999</v>
      </c>
      <c r="N1382" s="38">
        <f t="shared" si="345"/>
        <v>1.38792</v>
      </c>
      <c r="O1382" s="38">
        <f t="shared" si="346"/>
        <v>1.38792</v>
      </c>
      <c r="P1382" s="38">
        <f t="shared" si="347"/>
        <v>0.86745000000000005</v>
      </c>
      <c r="Q1382" s="38">
        <f t="shared" si="348"/>
        <v>3.4698000000000002</v>
      </c>
      <c r="R1382" s="38">
        <f t="shared" si="349"/>
        <v>0.62456400000000001</v>
      </c>
      <c r="S1382" s="38">
        <f t="shared" si="350"/>
        <v>6.9395999999999999E-2</v>
      </c>
      <c r="T1382" s="39">
        <f t="shared" si="351"/>
        <v>90.388289999999998</v>
      </c>
    </row>
    <row r="1383" spans="2:20" ht="25.5" x14ac:dyDescent="0.2">
      <c r="B1383" s="109">
        <v>1252</v>
      </c>
      <c r="C1383" s="30" t="s">
        <v>1359</v>
      </c>
      <c r="D1383" s="70">
        <v>37553.65</v>
      </c>
      <c r="E1383" s="69">
        <v>39228.54</v>
      </c>
      <c r="F1383" s="33" t="s">
        <v>30</v>
      </c>
      <c r="G1383" s="34">
        <v>3617</v>
      </c>
      <c r="H1383" s="120">
        <v>2892</v>
      </c>
      <c r="I1383" s="71">
        <f t="shared" si="341"/>
        <v>87.86399999999999</v>
      </c>
      <c r="J1383" s="72">
        <v>0</v>
      </c>
      <c r="K1383" s="38">
        <f t="shared" si="342"/>
        <v>8.7863999999999987</v>
      </c>
      <c r="L1383" s="38">
        <f t="shared" si="343"/>
        <v>2.6359199999999996</v>
      </c>
      <c r="M1383" s="38">
        <f t="shared" si="344"/>
        <v>5.2718399999999992</v>
      </c>
      <c r="N1383" s="38">
        <f t="shared" si="345"/>
        <v>1.7572799999999997</v>
      </c>
      <c r="O1383" s="38">
        <f t="shared" si="346"/>
        <v>1.7572799999999997</v>
      </c>
      <c r="P1383" s="38">
        <f t="shared" si="347"/>
        <v>1.0982999999999998</v>
      </c>
      <c r="Q1383" s="38">
        <f t="shared" si="348"/>
        <v>4.3931999999999993</v>
      </c>
      <c r="R1383" s="38">
        <f t="shared" si="349"/>
        <v>0.79077599999999981</v>
      </c>
      <c r="S1383" s="38">
        <f t="shared" si="350"/>
        <v>8.7863999999999998E-2</v>
      </c>
      <c r="T1383" s="39">
        <f t="shared" si="351"/>
        <v>114.44285999999995</v>
      </c>
    </row>
    <row r="1384" spans="2:20" ht="25.5" x14ac:dyDescent="0.2">
      <c r="B1384" s="109">
        <v>1253</v>
      </c>
      <c r="C1384" s="30" t="s">
        <v>1360</v>
      </c>
      <c r="D1384" s="70">
        <v>50071.55</v>
      </c>
      <c r="E1384" s="69">
        <v>52304.74</v>
      </c>
      <c r="F1384" s="33" t="s">
        <v>30</v>
      </c>
      <c r="G1384" s="34">
        <v>3618</v>
      </c>
      <c r="H1384" s="120">
        <v>2892</v>
      </c>
      <c r="I1384" s="71">
        <f t="shared" si="341"/>
        <v>116.4555</v>
      </c>
      <c r="J1384" s="72">
        <v>0</v>
      </c>
      <c r="K1384" s="38">
        <f t="shared" si="342"/>
        <v>11.64555</v>
      </c>
      <c r="L1384" s="38">
        <f t="shared" si="343"/>
        <v>3.493665</v>
      </c>
      <c r="M1384" s="38">
        <f t="shared" si="344"/>
        <v>6.98733</v>
      </c>
      <c r="N1384" s="38">
        <f t="shared" si="345"/>
        <v>2.32911</v>
      </c>
      <c r="O1384" s="38">
        <f t="shared" si="346"/>
        <v>2.32911</v>
      </c>
      <c r="P1384" s="38">
        <f t="shared" si="347"/>
        <v>1.45569375</v>
      </c>
      <c r="Q1384" s="38">
        <f t="shared" si="348"/>
        <v>5.822775</v>
      </c>
      <c r="R1384" s="38">
        <f t="shared" si="349"/>
        <v>1.0480995</v>
      </c>
      <c r="S1384" s="38">
        <f t="shared" si="350"/>
        <v>0.1164555</v>
      </c>
      <c r="T1384" s="39">
        <f t="shared" si="351"/>
        <v>151.68328875000003</v>
      </c>
    </row>
    <row r="1385" spans="2:20" ht="25.5" x14ac:dyDescent="0.2">
      <c r="B1385" s="109">
        <v>1254</v>
      </c>
      <c r="C1385" s="30" t="s">
        <v>1361</v>
      </c>
      <c r="D1385" s="70">
        <v>62589.43</v>
      </c>
      <c r="E1385" s="69">
        <v>65380.92</v>
      </c>
      <c r="F1385" s="33" t="s">
        <v>30</v>
      </c>
      <c r="G1385" s="34">
        <v>3619</v>
      </c>
      <c r="H1385" s="120">
        <v>2892</v>
      </c>
      <c r="I1385" s="71">
        <f t="shared" si="341"/>
        <v>138.49349999999998</v>
      </c>
      <c r="J1385" s="72">
        <v>0</v>
      </c>
      <c r="K1385" s="38">
        <f t="shared" si="342"/>
        <v>13.849349999999999</v>
      </c>
      <c r="L1385" s="38">
        <f t="shared" si="343"/>
        <v>4.1548049999999996</v>
      </c>
      <c r="M1385" s="38">
        <f t="shared" si="344"/>
        <v>8.3096099999999993</v>
      </c>
      <c r="N1385" s="38">
        <f t="shared" si="345"/>
        <v>2.7698699999999996</v>
      </c>
      <c r="O1385" s="38">
        <f t="shared" si="346"/>
        <v>2.7698699999999996</v>
      </c>
      <c r="P1385" s="38">
        <f t="shared" si="347"/>
        <v>1.7311687499999999</v>
      </c>
      <c r="Q1385" s="38">
        <f t="shared" si="348"/>
        <v>6.9246749999999997</v>
      </c>
      <c r="R1385" s="38">
        <f t="shared" si="349"/>
        <v>1.2464414999999998</v>
      </c>
      <c r="S1385" s="38">
        <f t="shared" si="350"/>
        <v>0.13849349999999999</v>
      </c>
      <c r="T1385" s="39">
        <f t="shared" si="351"/>
        <v>180.38778374999998</v>
      </c>
    </row>
    <row r="1386" spans="2:20" ht="25.5" x14ac:dyDescent="0.2">
      <c r="B1386" s="109">
        <v>1255</v>
      </c>
      <c r="C1386" s="30" t="s">
        <v>1362</v>
      </c>
      <c r="D1386" s="70">
        <v>100143.09</v>
      </c>
      <c r="E1386" s="69">
        <v>104609.47</v>
      </c>
      <c r="F1386" s="33" t="s">
        <v>30</v>
      </c>
      <c r="G1386" s="34">
        <v>3620</v>
      </c>
      <c r="H1386" s="120">
        <v>2892</v>
      </c>
      <c r="I1386" s="71">
        <f t="shared" si="341"/>
        <v>194.18999999999997</v>
      </c>
      <c r="J1386" s="72">
        <v>0</v>
      </c>
      <c r="K1386" s="38">
        <f t="shared" si="342"/>
        <v>19.418999999999997</v>
      </c>
      <c r="L1386" s="38">
        <f t="shared" si="343"/>
        <v>5.8256999999999985</v>
      </c>
      <c r="M1386" s="38">
        <f t="shared" si="344"/>
        <v>11.651399999999997</v>
      </c>
      <c r="N1386" s="38">
        <f t="shared" si="345"/>
        <v>3.8837999999999995</v>
      </c>
      <c r="O1386" s="38">
        <f t="shared" si="346"/>
        <v>3.8837999999999995</v>
      </c>
      <c r="P1386" s="38">
        <f t="shared" si="347"/>
        <v>2.4273749999999996</v>
      </c>
      <c r="Q1386" s="38">
        <f t="shared" si="348"/>
        <v>9.7094999999999985</v>
      </c>
      <c r="R1386" s="38">
        <f t="shared" si="349"/>
        <v>1.7477099999999997</v>
      </c>
      <c r="S1386" s="38">
        <f t="shared" si="350"/>
        <v>0.19418999999999997</v>
      </c>
      <c r="T1386" s="39">
        <f t="shared" si="351"/>
        <v>252.93247500000001</v>
      </c>
    </row>
    <row r="1387" spans="2:20" ht="25.5" x14ac:dyDescent="0.2">
      <c r="B1387" s="109">
        <v>1256</v>
      </c>
      <c r="C1387" s="30" t="s">
        <v>1363</v>
      </c>
      <c r="D1387" s="70">
        <v>150214.64000000001</v>
      </c>
      <c r="E1387" s="69">
        <v>156914.21</v>
      </c>
      <c r="F1387" s="33" t="s">
        <v>30</v>
      </c>
      <c r="G1387" s="34">
        <v>3621</v>
      </c>
      <c r="H1387" s="120">
        <v>2892</v>
      </c>
      <c r="I1387" s="71">
        <f t="shared" si="341"/>
        <v>291.88200000000001</v>
      </c>
      <c r="J1387" s="72">
        <v>0</v>
      </c>
      <c r="K1387" s="38">
        <f t="shared" si="342"/>
        <v>29.188200000000002</v>
      </c>
      <c r="L1387" s="38">
        <f t="shared" si="343"/>
        <v>8.7564600000000006</v>
      </c>
      <c r="M1387" s="38">
        <f t="shared" si="344"/>
        <v>17.512920000000001</v>
      </c>
      <c r="N1387" s="38">
        <f t="shared" si="345"/>
        <v>5.8376400000000004</v>
      </c>
      <c r="O1387" s="38">
        <f t="shared" si="346"/>
        <v>5.8376400000000004</v>
      </c>
      <c r="P1387" s="38">
        <f t="shared" si="347"/>
        <v>3.6485250000000002</v>
      </c>
      <c r="Q1387" s="38">
        <f t="shared" si="348"/>
        <v>14.594100000000001</v>
      </c>
      <c r="R1387" s="38">
        <f t="shared" si="349"/>
        <v>2.626938</v>
      </c>
      <c r="S1387" s="38">
        <f t="shared" si="350"/>
        <v>0.29188200000000003</v>
      </c>
      <c r="T1387" s="39">
        <f t="shared" si="351"/>
        <v>380.17630500000007</v>
      </c>
    </row>
    <row r="1388" spans="2:20" ht="25.5" x14ac:dyDescent="0.2">
      <c r="B1388" s="109">
        <v>1257</v>
      </c>
      <c r="C1388" s="30" t="s">
        <v>1364</v>
      </c>
      <c r="D1388" s="70">
        <v>250357.73</v>
      </c>
      <c r="E1388" s="69">
        <v>261523.68</v>
      </c>
      <c r="F1388" s="33" t="s">
        <v>30</v>
      </c>
      <c r="G1388" s="34">
        <v>3622</v>
      </c>
      <c r="H1388" s="120">
        <v>2892</v>
      </c>
      <c r="I1388" s="71">
        <f t="shared" si="341"/>
        <v>393.14699999999999</v>
      </c>
      <c r="J1388" s="72">
        <v>0</v>
      </c>
      <c r="K1388" s="38">
        <f t="shared" si="342"/>
        <v>39.314700000000002</v>
      </c>
      <c r="L1388" s="38">
        <f t="shared" si="343"/>
        <v>11.794409999999999</v>
      </c>
      <c r="M1388" s="38">
        <f t="shared" si="344"/>
        <v>23.588819999999998</v>
      </c>
      <c r="N1388" s="38">
        <f t="shared" si="345"/>
        <v>7.86294</v>
      </c>
      <c r="O1388" s="38">
        <f t="shared" si="346"/>
        <v>7.86294</v>
      </c>
      <c r="P1388" s="38">
        <f t="shared" si="347"/>
        <v>4.9143375000000002</v>
      </c>
      <c r="Q1388" s="38">
        <f t="shared" si="348"/>
        <v>19.657350000000001</v>
      </c>
      <c r="R1388" s="38">
        <f t="shared" si="349"/>
        <v>3.5383229999999997</v>
      </c>
      <c r="S1388" s="38">
        <f t="shared" si="350"/>
        <v>0.39314700000000002</v>
      </c>
      <c r="T1388" s="39">
        <f t="shared" si="351"/>
        <v>512.07396749999998</v>
      </c>
    </row>
    <row r="1389" spans="2:20" ht="25.5" x14ac:dyDescent="0.2">
      <c r="B1389" s="109">
        <v>1258</v>
      </c>
      <c r="C1389" s="30" t="s">
        <v>1365</v>
      </c>
      <c r="D1389" s="70">
        <v>375536.58</v>
      </c>
      <c r="E1389" s="69">
        <v>392285.51</v>
      </c>
      <c r="F1389" s="33" t="s">
        <v>30</v>
      </c>
      <c r="G1389" s="34">
        <v>3623</v>
      </c>
      <c r="H1389" s="120">
        <v>2892</v>
      </c>
      <c r="I1389" s="71">
        <f t="shared" si="341"/>
        <v>516.15599999999995</v>
      </c>
      <c r="J1389" s="72">
        <v>0</v>
      </c>
      <c r="K1389" s="38">
        <f t="shared" si="342"/>
        <v>51.615600000000001</v>
      </c>
      <c r="L1389" s="38">
        <f t="shared" si="343"/>
        <v>15.484679999999997</v>
      </c>
      <c r="M1389" s="38">
        <f t="shared" si="344"/>
        <v>30.969359999999995</v>
      </c>
      <c r="N1389" s="38">
        <f t="shared" si="345"/>
        <v>10.323119999999999</v>
      </c>
      <c r="O1389" s="38">
        <f t="shared" si="346"/>
        <v>10.323119999999999</v>
      </c>
      <c r="P1389" s="38">
        <f t="shared" si="347"/>
        <v>6.4519500000000001</v>
      </c>
      <c r="Q1389" s="38">
        <f t="shared" si="348"/>
        <v>25.8078</v>
      </c>
      <c r="R1389" s="38">
        <f t="shared" si="349"/>
        <v>4.6454039999999992</v>
      </c>
      <c r="S1389" s="38">
        <f t="shared" si="350"/>
        <v>0.51615599999999995</v>
      </c>
      <c r="T1389" s="39">
        <f t="shared" si="351"/>
        <v>672.29318999999998</v>
      </c>
    </row>
    <row r="1390" spans="2:20" ht="25.5" x14ac:dyDescent="0.2">
      <c r="B1390" s="109">
        <v>1259</v>
      </c>
      <c r="C1390" s="30" t="s">
        <v>1366</v>
      </c>
      <c r="D1390" s="70">
        <v>500715.44</v>
      </c>
      <c r="E1390" s="69">
        <v>523047.35</v>
      </c>
      <c r="F1390" s="33" t="s">
        <v>30</v>
      </c>
      <c r="G1390" s="34">
        <v>3624</v>
      </c>
      <c r="H1390" s="120">
        <v>2892</v>
      </c>
      <c r="I1390" s="71">
        <f t="shared" si="341"/>
        <v>608.18849999999998</v>
      </c>
      <c r="J1390" s="72">
        <v>0</v>
      </c>
      <c r="K1390" s="38">
        <f t="shared" si="342"/>
        <v>60.818849999999998</v>
      </c>
      <c r="L1390" s="38">
        <f t="shared" si="343"/>
        <v>18.245654999999999</v>
      </c>
      <c r="M1390" s="38">
        <f t="shared" si="344"/>
        <v>36.491309999999999</v>
      </c>
      <c r="N1390" s="38">
        <f t="shared" si="345"/>
        <v>12.16377</v>
      </c>
      <c r="O1390" s="38">
        <f t="shared" si="346"/>
        <v>12.16377</v>
      </c>
      <c r="P1390" s="38">
        <f t="shared" si="347"/>
        <v>7.6023562499999997</v>
      </c>
      <c r="Q1390" s="38">
        <f t="shared" si="348"/>
        <v>30.409424999999999</v>
      </c>
      <c r="R1390" s="38">
        <f t="shared" si="349"/>
        <v>5.4736964999999991</v>
      </c>
      <c r="S1390" s="38">
        <f t="shared" si="350"/>
        <v>0.60818850000000002</v>
      </c>
      <c r="T1390" s="39">
        <f t="shared" si="351"/>
        <v>792.16552124999987</v>
      </c>
    </row>
    <row r="1391" spans="2:20" ht="25.5" x14ac:dyDescent="0.2">
      <c r="B1391" s="109">
        <v>1260</v>
      </c>
      <c r="C1391" s="30" t="s">
        <v>1367</v>
      </c>
      <c r="D1391" s="70">
        <v>751073.17</v>
      </c>
      <c r="E1391" s="69">
        <v>784571.03</v>
      </c>
      <c r="F1391" s="33" t="s">
        <v>30</v>
      </c>
      <c r="G1391" s="34">
        <v>3625</v>
      </c>
      <c r="H1391" s="120">
        <v>2892</v>
      </c>
      <c r="I1391" s="71">
        <f t="shared" si="341"/>
        <v>730.005</v>
      </c>
      <c r="J1391" s="72">
        <v>0</v>
      </c>
      <c r="K1391" s="38">
        <f t="shared" si="342"/>
        <v>73.000500000000002</v>
      </c>
      <c r="L1391" s="38">
        <f t="shared" si="343"/>
        <v>21.90015</v>
      </c>
      <c r="M1391" s="38">
        <f t="shared" si="344"/>
        <v>43.8003</v>
      </c>
      <c r="N1391" s="38">
        <f t="shared" si="345"/>
        <v>14.600099999999999</v>
      </c>
      <c r="O1391" s="38">
        <f t="shared" si="346"/>
        <v>14.600099999999999</v>
      </c>
      <c r="P1391" s="38">
        <f t="shared" si="347"/>
        <v>9.1250625000000003</v>
      </c>
      <c r="Q1391" s="38">
        <f t="shared" si="348"/>
        <v>36.500250000000001</v>
      </c>
      <c r="R1391" s="38">
        <f t="shared" si="349"/>
        <v>6.5700449999999995</v>
      </c>
      <c r="S1391" s="38">
        <f t="shared" si="350"/>
        <v>0.73000500000000001</v>
      </c>
      <c r="T1391" s="39">
        <f t="shared" si="351"/>
        <v>950.83151250000014</v>
      </c>
    </row>
    <row r="1392" spans="2:20" ht="25.5" x14ac:dyDescent="0.2">
      <c r="B1392" s="109">
        <v>1261</v>
      </c>
      <c r="C1392" s="30" t="s">
        <v>1368</v>
      </c>
      <c r="D1392" s="70">
        <v>1126609.75</v>
      </c>
      <c r="E1392" s="69">
        <v>1176856.54</v>
      </c>
      <c r="F1392" s="33" t="s">
        <v>30</v>
      </c>
      <c r="G1392" s="34">
        <v>3626</v>
      </c>
      <c r="H1392" s="120">
        <v>2892</v>
      </c>
      <c r="I1392" s="71">
        <f t="shared" si="341"/>
        <v>874.755</v>
      </c>
      <c r="J1392" s="72">
        <v>0</v>
      </c>
      <c r="K1392" s="38">
        <f t="shared" si="342"/>
        <v>87.475500000000011</v>
      </c>
      <c r="L1392" s="38">
        <f t="shared" si="343"/>
        <v>26.242649999999998</v>
      </c>
      <c r="M1392" s="38">
        <f t="shared" si="344"/>
        <v>52.485299999999995</v>
      </c>
      <c r="N1392" s="38">
        <f t="shared" si="345"/>
        <v>17.495100000000001</v>
      </c>
      <c r="O1392" s="38">
        <f t="shared" si="346"/>
        <v>17.495100000000001</v>
      </c>
      <c r="P1392" s="38">
        <f t="shared" si="347"/>
        <v>10.934437500000001</v>
      </c>
      <c r="Q1392" s="38">
        <f t="shared" si="348"/>
        <v>43.737750000000005</v>
      </c>
      <c r="R1392" s="38">
        <f t="shared" si="349"/>
        <v>7.8727949999999991</v>
      </c>
      <c r="S1392" s="38">
        <f t="shared" si="350"/>
        <v>0.87475500000000006</v>
      </c>
      <c r="T1392" s="39">
        <f t="shared" si="351"/>
        <v>1139.3683875000004</v>
      </c>
    </row>
    <row r="1393" spans="2:20" ht="25.5" x14ac:dyDescent="0.2">
      <c r="B1393" s="109">
        <v>1262</v>
      </c>
      <c r="C1393" s="30" t="s">
        <v>1369</v>
      </c>
      <c r="D1393" s="70">
        <v>1502146.34</v>
      </c>
      <c r="E1393" s="69">
        <v>1569142.07</v>
      </c>
      <c r="F1393" s="33" t="s">
        <v>30</v>
      </c>
      <c r="G1393" s="34">
        <v>3627</v>
      </c>
      <c r="H1393" s="120">
        <v>2892</v>
      </c>
      <c r="I1393" s="71">
        <f t="shared" si="341"/>
        <v>1017.1215</v>
      </c>
      <c r="J1393" s="72">
        <v>0</v>
      </c>
      <c r="K1393" s="38">
        <f t="shared" si="342"/>
        <v>101.71215000000001</v>
      </c>
      <c r="L1393" s="38">
        <f t="shared" si="343"/>
        <v>30.513644999999997</v>
      </c>
      <c r="M1393" s="38">
        <f t="shared" si="344"/>
        <v>61.027289999999994</v>
      </c>
      <c r="N1393" s="38">
        <f t="shared" si="345"/>
        <v>20.34243</v>
      </c>
      <c r="O1393" s="38">
        <f t="shared" si="346"/>
        <v>20.34243</v>
      </c>
      <c r="P1393" s="38">
        <f t="shared" si="347"/>
        <v>12.714018750000001</v>
      </c>
      <c r="Q1393" s="38">
        <f t="shared" si="348"/>
        <v>50.856075000000004</v>
      </c>
      <c r="R1393" s="38">
        <f t="shared" si="349"/>
        <v>9.1540934999999983</v>
      </c>
      <c r="S1393" s="38">
        <f t="shared" si="350"/>
        <v>1.0171215</v>
      </c>
      <c r="T1393" s="39">
        <f t="shared" si="351"/>
        <v>1324.8007537499998</v>
      </c>
    </row>
    <row r="1394" spans="2:20" ht="25.5" x14ac:dyDescent="0.2">
      <c r="B1394" s="109">
        <v>1263</v>
      </c>
      <c r="C1394" s="30" t="s">
        <v>1370</v>
      </c>
      <c r="D1394" s="70">
        <v>1502146.34</v>
      </c>
      <c r="E1394" s="69">
        <v>1569142.07</v>
      </c>
      <c r="F1394" s="33" t="s">
        <v>30</v>
      </c>
      <c r="G1394" s="34">
        <v>3628</v>
      </c>
      <c r="H1394" s="120">
        <v>2892</v>
      </c>
      <c r="I1394" s="71">
        <f t="shared" si="341"/>
        <v>1111.0995</v>
      </c>
      <c r="J1394" s="72">
        <v>0</v>
      </c>
      <c r="K1394" s="38">
        <f t="shared" si="342"/>
        <v>111.10995000000001</v>
      </c>
      <c r="L1394" s="38">
        <f t="shared" si="343"/>
        <v>33.332985000000001</v>
      </c>
      <c r="M1394" s="38">
        <f t="shared" si="344"/>
        <v>66.665970000000002</v>
      </c>
      <c r="N1394" s="38">
        <f t="shared" si="345"/>
        <v>22.221990000000002</v>
      </c>
      <c r="O1394" s="38">
        <f t="shared" si="346"/>
        <v>22.221990000000002</v>
      </c>
      <c r="P1394" s="38">
        <f t="shared" si="347"/>
        <v>13.888743750000001</v>
      </c>
      <c r="Q1394" s="38">
        <f t="shared" si="348"/>
        <v>55.554975000000006</v>
      </c>
      <c r="R1394" s="38">
        <f t="shared" si="349"/>
        <v>9.9998954999999992</v>
      </c>
      <c r="S1394" s="38">
        <f t="shared" si="350"/>
        <v>1.1110995000000001</v>
      </c>
      <c r="T1394" s="39">
        <f t="shared" si="351"/>
        <v>1447.2070987500001</v>
      </c>
    </row>
    <row r="1395" spans="2:20" ht="28.5" x14ac:dyDescent="0.2">
      <c r="B1395" s="109">
        <v>1264</v>
      </c>
      <c r="C1395" s="30" t="s">
        <v>1371</v>
      </c>
      <c r="D1395" s="70" t="s">
        <v>67</v>
      </c>
      <c r="E1395" s="69" t="s">
        <v>67</v>
      </c>
      <c r="F1395" s="33" t="s">
        <v>30</v>
      </c>
      <c r="G1395" s="34">
        <v>3629</v>
      </c>
      <c r="H1395" s="121" t="s">
        <v>30</v>
      </c>
      <c r="I1395" s="71">
        <f t="shared" ref="I1395:I1405" si="352">I957*0.5</f>
        <v>18.555</v>
      </c>
      <c r="J1395" s="72">
        <v>0</v>
      </c>
      <c r="K1395" s="38">
        <f t="shared" si="342"/>
        <v>1.8555000000000001</v>
      </c>
      <c r="L1395" s="38">
        <f t="shared" si="343"/>
        <v>0.55664999999999998</v>
      </c>
      <c r="M1395" s="38">
        <f t="shared" si="344"/>
        <v>1.1133</v>
      </c>
      <c r="N1395" s="38">
        <f t="shared" si="345"/>
        <v>0.37109999999999999</v>
      </c>
      <c r="O1395" s="38">
        <f t="shared" si="346"/>
        <v>0.37109999999999999</v>
      </c>
      <c r="P1395" s="38">
        <f t="shared" si="347"/>
        <v>0.23193750000000002</v>
      </c>
      <c r="Q1395" s="38">
        <f t="shared" si="348"/>
        <v>0.92775000000000007</v>
      </c>
      <c r="R1395" s="38">
        <f t="shared" si="349"/>
        <v>0.16699499999999998</v>
      </c>
      <c r="S1395" s="38">
        <f t="shared" si="350"/>
        <v>1.8554999999999999E-2</v>
      </c>
      <c r="T1395" s="39">
        <f t="shared" si="351"/>
        <v>24.167887499999996</v>
      </c>
    </row>
    <row r="1396" spans="2:20" ht="28.5" x14ac:dyDescent="0.2">
      <c r="B1396" s="109">
        <v>1265</v>
      </c>
      <c r="C1396" s="30" t="s">
        <v>1372</v>
      </c>
      <c r="D1396" s="70" t="s">
        <v>67</v>
      </c>
      <c r="E1396" s="69" t="s">
        <v>67</v>
      </c>
      <c r="F1396" s="33" t="s">
        <v>30</v>
      </c>
      <c r="G1396" s="34">
        <v>3630</v>
      </c>
      <c r="H1396" s="120">
        <v>2957</v>
      </c>
      <c r="I1396" s="71">
        <f t="shared" si="352"/>
        <v>4.6399999999999997</v>
      </c>
      <c r="J1396" s="72">
        <v>0</v>
      </c>
      <c r="K1396" s="38">
        <f t="shared" si="342"/>
        <v>0.46399999999999997</v>
      </c>
      <c r="L1396" s="38">
        <f t="shared" si="343"/>
        <v>0.13919999999999999</v>
      </c>
      <c r="M1396" s="38">
        <f t="shared" si="344"/>
        <v>0.27839999999999998</v>
      </c>
      <c r="N1396" s="38">
        <f t="shared" si="345"/>
        <v>9.2799999999999994E-2</v>
      </c>
      <c r="O1396" s="38">
        <f t="shared" si="346"/>
        <v>9.2799999999999994E-2</v>
      </c>
      <c r="P1396" s="38">
        <f t="shared" si="347"/>
        <v>5.7999999999999996E-2</v>
      </c>
      <c r="Q1396" s="38">
        <f t="shared" si="348"/>
        <v>0.23199999999999998</v>
      </c>
      <c r="R1396" s="38">
        <f t="shared" si="349"/>
        <v>4.1759999999999992E-2</v>
      </c>
      <c r="S1396" s="38">
        <f t="shared" si="350"/>
        <v>4.64E-3</v>
      </c>
      <c r="T1396" s="39">
        <f t="shared" si="351"/>
        <v>6.0436000000000005</v>
      </c>
    </row>
    <row r="1397" spans="2:20" ht="28.5" x14ac:dyDescent="0.2">
      <c r="B1397" s="109">
        <v>1266</v>
      </c>
      <c r="C1397" s="30" t="s">
        <v>1373</v>
      </c>
      <c r="D1397" s="70" t="s">
        <v>67</v>
      </c>
      <c r="E1397" s="69" t="s">
        <v>67</v>
      </c>
      <c r="F1397" s="33" t="s">
        <v>30</v>
      </c>
      <c r="G1397" s="34">
        <v>3631</v>
      </c>
      <c r="H1397" s="121">
        <v>2957</v>
      </c>
      <c r="I1397" s="71">
        <f t="shared" si="352"/>
        <v>2.78</v>
      </c>
      <c r="J1397" s="72">
        <v>0</v>
      </c>
      <c r="K1397" s="38">
        <f t="shared" si="342"/>
        <v>0.27799999999999997</v>
      </c>
      <c r="L1397" s="38">
        <f t="shared" si="343"/>
        <v>8.3399999999999988E-2</v>
      </c>
      <c r="M1397" s="38">
        <f t="shared" si="344"/>
        <v>0.16679999999999998</v>
      </c>
      <c r="N1397" s="38">
        <f t="shared" si="345"/>
        <v>5.5599999999999997E-2</v>
      </c>
      <c r="O1397" s="38">
        <f t="shared" si="346"/>
        <v>5.5599999999999997E-2</v>
      </c>
      <c r="P1397" s="38">
        <f t="shared" si="347"/>
        <v>3.4749999999999996E-2</v>
      </c>
      <c r="Q1397" s="38">
        <f t="shared" si="348"/>
        <v>0.13899999999999998</v>
      </c>
      <c r="R1397" s="38">
        <f t="shared" si="349"/>
        <v>2.5019999999999997E-2</v>
      </c>
      <c r="S1397" s="38">
        <f t="shared" si="350"/>
        <v>2.7799999999999999E-3</v>
      </c>
      <c r="T1397" s="39">
        <f t="shared" si="351"/>
        <v>3.6209499999999997</v>
      </c>
    </row>
    <row r="1398" spans="2:20" ht="28.5" x14ac:dyDescent="0.2">
      <c r="B1398" s="109">
        <v>1267</v>
      </c>
      <c r="C1398" s="30" t="s">
        <v>1374</v>
      </c>
      <c r="D1398" s="70" t="s">
        <v>67</v>
      </c>
      <c r="E1398" s="69" t="s">
        <v>67</v>
      </c>
      <c r="F1398" s="33" t="s">
        <v>30</v>
      </c>
      <c r="G1398" s="34">
        <v>3632</v>
      </c>
      <c r="H1398" s="121" t="s">
        <v>30</v>
      </c>
      <c r="I1398" s="71">
        <f t="shared" si="352"/>
        <v>28.765000000000001</v>
      </c>
      <c r="J1398" s="72">
        <v>0</v>
      </c>
      <c r="K1398" s="38">
        <f t="shared" si="342"/>
        <v>2.8765000000000001</v>
      </c>
      <c r="L1398" s="38">
        <f t="shared" si="343"/>
        <v>0.86294999999999999</v>
      </c>
      <c r="M1398" s="38">
        <f t="shared" si="344"/>
        <v>1.7259</v>
      </c>
      <c r="N1398" s="38">
        <f t="shared" si="345"/>
        <v>0.57530000000000003</v>
      </c>
      <c r="O1398" s="38">
        <f t="shared" si="346"/>
        <v>0.57530000000000003</v>
      </c>
      <c r="P1398" s="38">
        <f t="shared" si="347"/>
        <v>0.35956250000000001</v>
      </c>
      <c r="Q1398" s="38">
        <f t="shared" si="348"/>
        <v>1.43825</v>
      </c>
      <c r="R1398" s="38">
        <f t="shared" si="349"/>
        <v>0.25888499999999998</v>
      </c>
      <c r="S1398" s="38">
        <f t="shared" si="350"/>
        <v>2.8765000000000002E-2</v>
      </c>
      <c r="T1398" s="39">
        <f t="shared" si="351"/>
        <v>37.466412500000004</v>
      </c>
    </row>
    <row r="1399" spans="2:20" ht="28.5" x14ac:dyDescent="0.2">
      <c r="B1399" s="109">
        <v>1268</v>
      </c>
      <c r="C1399" s="30" t="s">
        <v>1375</v>
      </c>
      <c r="D1399" s="70" t="s">
        <v>67</v>
      </c>
      <c r="E1399" s="69" t="s">
        <v>67</v>
      </c>
      <c r="F1399" s="33" t="s">
        <v>30</v>
      </c>
      <c r="G1399" s="34">
        <v>3633</v>
      </c>
      <c r="H1399" s="121" t="s">
        <v>30</v>
      </c>
      <c r="I1399" s="71">
        <f t="shared" si="352"/>
        <v>28.765000000000001</v>
      </c>
      <c r="J1399" s="72">
        <v>0</v>
      </c>
      <c r="K1399" s="38">
        <f t="shared" si="342"/>
        <v>2.8765000000000001</v>
      </c>
      <c r="L1399" s="38">
        <f t="shared" si="343"/>
        <v>0.86294999999999999</v>
      </c>
      <c r="M1399" s="38">
        <f t="shared" si="344"/>
        <v>1.7259</v>
      </c>
      <c r="N1399" s="38">
        <f t="shared" si="345"/>
        <v>0.57530000000000003</v>
      </c>
      <c r="O1399" s="38">
        <f t="shared" si="346"/>
        <v>0.57530000000000003</v>
      </c>
      <c r="P1399" s="38">
        <f t="shared" si="347"/>
        <v>0.35956250000000001</v>
      </c>
      <c r="Q1399" s="38">
        <f t="shared" si="348"/>
        <v>1.43825</v>
      </c>
      <c r="R1399" s="38">
        <f t="shared" si="349"/>
        <v>0.25888499999999998</v>
      </c>
      <c r="S1399" s="38">
        <f t="shared" si="350"/>
        <v>2.8765000000000002E-2</v>
      </c>
      <c r="T1399" s="39">
        <f t="shared" si="351"/>
        <v>37.466412500000004</v>
      </c>
    </row>
    <row r="1400" spans="2:20" ht="28.5" x14ac:dyDescent="0.2">
      <c r="B1400" s="109">
        <v>1269</v>
      </c>
      <c r="C1400" s="30" t="s">
        <v>1376</v>
      </c>
      <c r="D1400" s="70" t="s">
        <v>67</v>
      </c>
      <c r="E1400" s="69" t="s">
        <v>67</v>
      </c>
      <c r="F1400" s="33" t="s">
        <v>30</v>
      </c>
      <c r="G1400" s="34">
        <v>3634</v>
      </c>
      <c r="H1400" s="120">
        <v>2961</v>
      </c>
      <c r="I1400" s="71">
        <f t="shared" si="352"/>
        <v>6.49</v>
      </c>
      <c r="J1400" s="72">
        <v>0</v>
      </c>
      <c r="K1400" s="38">
        <f t="shared" si="342"/>
        <v>0.64900000000000002</v>
      </c>
      <c r="L1400" s="38">
        <f t="shared" si="343"/>
        <v>0.19470000000000001</v>
      </c>
      <c r="M1400" s="38">
        <f t="shared" si="344"/>
        <v>0.38940000000000002</v>
      </c>
      <c r="N1400" s="38">
        <f t="shared" si="345"/>
        <v>0.1298</v>
      </c>
      <c r="O1400" s="38">
        <f t="shared" si="346"/>
        <v>0.1298</v>
      </c>
      <c r="P1400" s="38">
        <f t="shared" si="347"/>
        <v>8.1125000000000003E-2</v>
      </c>
      <c r="Q1400" s="38">
        <f t="shared" si="348"/>
        <v>0.32450000000000001</v>
      </c>
      <c r="R1400" s="38">
        <f t="shared" si="349"/>
        <v>5.8409999999999997E-2</v>
      </c>
      <c r="S1400" s="38">
        <f t="shared" si="350"/>
        <v>6.4900000000000001E-3</v>
      </c>
      <c r="T1400" s="39">
        <f t="shared" si="351"/>
        <v>8.4532250000000015</v>
      </c>
    </row>
    <row r="1401" spans="2:20" ht="28.5" x14ac:dyDescent="0.2">
      <c r="B1401" s="109">
        <v>1270</v>
      </c>
      <c r="C1401" s="30" t="s">
        <v>1377</v>
      </c>
      <c r="D1401" s="70" t="s">
        <v>67</v>
      </c>
      <c r="E1401" s="69" t="s">
        <v>67</v>
      </c>
      <c r="F1401" s="33" t="s">
        <v>30</v>
      </c>
      <c r="G1401" s="34">
        <v>3635</v>
      </c>
      <c r="H1401" s="121">
        <v>2961</v>
      </c>
      <c r="I1401" s="71">
        <f t="shared" si="352"/>
        <v>0.94</v>
      </c>
      <c r="J1401" s="72">
        <v>0</v>
      </c>
      <c r="K1401" s="38">
        <f t="shared" si="342"/>
        <v>9.4E-2</v>
      </c>
      <c r="L1401" s="38">
        <f t="shared" si="343"/>
        <v>2.8199999999999996E-2</v>
      </c>
      <c r="M1401" s="38">
        <f t="shared" si="344"/>
        <v>5.6399999999999992E-2</v>
      </c>
      <c r="N1401" s="38">
        <f t="shared" si="345"/>
        <v>1.8800000000000001E-2</v>
      </c>
      <c r="O1401" s="38">
        <f t="shared" si="346"/>
        <v>1.8800000000000001E-2</v>
      </c>
      <c r="P1401" s="38">
        <f t="shared" si="347"/>
        <v>1.175E-2</v>
      </c>
      <c r="Q1401" s="38">
        <f t="shared" si="348"/>
        <v>4.7E-2</v>
      </c>
      <c r="R1401" s="38">
        <f t="shared" si="349"/>
        <v>8.4599999999999988E-3</v>
      </c>
      <c r="S1401" s="38">
        <f t="shared" si="350"/>
        <v>9.3999999999999997E-4</v>
      </c>
      <c r="T1401" s="39">
        <f t="shared" si="351"/>
        <v>1.2243499999999996</v>
      </c>
    </row>
    <row r="1402" spans="2:20" ht="28.5" x14ac:dyDescent="0.2">
      <c r="B1402" s="109">
        <v>1271</v>
      </c>
      <c r="C1402" s="30" t="s">
        <v>1378</v>
      </c>
      <c r="D1402" s="70" t="s">
        <v>67</v>
      </c>
      <c r="E1402" s="69" t="s">
        <v>67</v>
      </c>
      <c r="F1402" s="33" t="s">
        <v>30</v>
      </c>
      <c r="G1402" s="34">
        <v>3636</v>
      </c>
      <c r="H1402" s="121" t="s">
        <v>30</v>
      </c>
      <c r="I1402" s="71">
        <f t="shared" si="352"/>
        <v>28.765000000000001</v>
      </c>
      <c r="J1402" s="72">
        <v>0</v>
      </c>
      <c r="K1402" s="38">
        <f t="shared" si="342"/>
        <v>2.8765000000000001</v>
      </c>
      <c r="L1402" s="38">
        <f t="shared" si="343"/>
        <v>0.86294999999999999</v>
      </c>
      <c r="M1402" s="38">
        <f t="shared" si="344"/>
        <v>1.7259</v>
      </c>
      <c r="N1402" s="38">
        <f t="shared" si="345"/>
        <v>0.57530000000000003</v>
      </c>
      <c r="O1402" s="38">
        <f t="shared" si="346"/>
        <v>0.57530000000000003</v>
      </c>
      <c r="P1402" s="38">
        <f t="shared" si="347"/>
        <v>0.35956250000000001</v>
      </c>
      <c r="Q1402" s="38">
        <f t="shared" si="348"/>
        <v>1.43825</v>
      </c>
      <c r="R1402" s="38">
        <f t="shared" si="349"/>
        <v>0.25888499999999998</v>
      </c>
      <c r="S1402" s="38">
        <f t="shared" si="350"/>
        <v>2.8765000000000002E-2</v>
      </c>
      <c r="T1402" s="39">
        <f t="shared" si="351"/>
        <v>37.466412500000004</v>
      </c>
    </row>
    <row r="1403" spans="2:20" ht="28.5" x14ac:dyDescent="0.2">
      <c r="B1403" s="109">
        <v>1272</v>
      </c>
      <c r="C1403" s="30" t="s">
        <v>1379</v>
      </c>
      <c r="D1403" s="70" t="s">
        <v>67</v>
      </c>
      <c r="E1403" s="69" t="s">
        <v>67</v>
      </c>
      <c r="F1403" s="33" t="s">
        <v>30</v>
      </c>
      <c r="G1403" s="34">
        <v>3637</v>
      </c>
      <c r="H1403" s="121" t="s">
        <v>30</v>
      </c>
      <c r="I1403" s="71">
        <f t="shared" si="352"/>
        <v>28.765000000000001</v>
      </c>
      <c r="J1403" s="72">
        <v>0</v>
      </c>
      <c r="K1403" s="38">
        <f t="shared" si="342"/>
        <v>2.8765000000000001</v>
      </c>
      <c r="L1403" s="38">
        <f t="shared" si="343"/>
        <v>0.86294999999999999</v>
      </c>
      <c r="M1403" s="38">
        <f t="shared" si="344"/>
        <v>1.7259</v>
      </c>
      <c r="N1403" s="38">
        <f t="shared" si="345"/>
        <v>0.57530000000000003</v>
      </c>
      <c r="O1403" s="38">
        <f t="shared" si="346"/>
        <v>0.57530000000000003</v>
      </c>
      <c r="P1403" s="38">
        <f t="shared" si="347"/>
        <v>0.35956250000000001</v>
      </c>
      <c r="Q1403" s="38">
        <f t="shared" si="348"/>
        <v>1.43825</v>
      </c>
      <c r="R1403" s="38">
        <f t="shared" si="349"/>
        <v>0.25888499999999998</v>
      </c>
      <c r="S1403" s="38">
        <f t="shared" si="350"/>
        <v>2.8765000000000002E-2</v>
      </c>
      <c r="T1403" s="39">
        <f t="shared" si="351"/>
        <v>37.466412500000004</v>
      </c>
    </row>
    <row r="1404" spans="2:20" ht="28.5" x14ac:dyDescent="0.2">
      <c r="B1404" s="109">
        <v>1273</v>
      </c>
      <c r="C1404" s="30" t="s">
        <v>1380</v>
      </c>
      <c r="D1404" s="70" t="s">
        <v>67</v>
      </c>
      <c r="E1404" s="69" t="s">
        <v>67</v>
      </c>
      <c r="F1404" s="33" t="s">
        <v>30</v>
      </c>
      <c r="G1404" s="34">
        <v>3638</v>
      </c>
      <c r="H1404" s="121" t="s">
        <v>30</v>
      </c>
      <c r="I1404" s="71">
        <f t="shared" si="352"/>
        <v>28.765000000000001</v>
      </c>
      <c r="J1404" s="72">
        <v>0</v>
      </c>
      <c r="K1404" s="38">
        <f t="shared" si="342"/>
        <v>2.8765000000000001</v>
      </c>
      <c r="L1404" s="38">
        <f t="shared" si="343"/>
        <v>0.86294999999999999</v>
      </c>
      <c r="M1404" s="38">
        <f t="shared" si="344"/>
        <v>1.7259</v>
      </c>
      <c r="N1404" s="38">
        <f t="shared" si="345"/>
        <v>0.57530000000000003</v>
      </c>
      <c r="O1404" s="38">
        <f t="shared" si="346"/>
        <v>0.57530000000000003</v>
      </c>
      <c r="P1404" s="38">
        <f t="shared" si="347"/>
        <v>0.35956250000000001</v>
      </c>
      <c r="Q1404" s="38">
        <f t="shared" si="348"/>
        <v>1.43825</v>
      </c>
      <c r="R1404" s="38">
        <f t="shared" si="349"/>
        <v>0.25888499999999998</v>
      </c>
      <c r="S1404" s="38">
        <f t="shared" si="350"/>
        <v>2.8765000000000002E-2</v>
      </c>
      <c r="T1404" s="39">
        <f t="shared" si="351"/>
        <v>37.466412500000004</v>
      </c>
    </row>
    <row r="1405" spans="2:20" ht="28.5" x14ac:dyDescent="0.2">
      <c r="B1405" s="109">
        <v>1274</v>
      </c>
      <c r="C1405" s="30" t="s">
        <v>1381</v>
      </c>
      <c r="D1405" s="70" t="s">
        <v>67</v>
      </c>
      <c r="E1405" s="69" t="s">
        <v>67</v>
      </c>
      <c r="F1405" s="33" t="s">
        <v>30</v>
      </c>
      <c r="G1405" s="34">
        <v>3639</v>
      </c>
      <c r="H1405" s="120">
        <v>2892</v>
      </c>
      <c r="I1405" s="71">
        <f t="shared" si="352"/>
        <v>9.2799999999999994</v>
      </c>
      <c r="J1405" s="72">
        <v>0</v>
      </c>
      <c r="K1405" s="38">
        <f t="shared" si="342"/>
        <v>0.92799999999999994</v>
      </c>
      <c r="L1405" s="38">
        <f t="shared" si="343"/>
        <v>0.27839999999999998</v>
      </c>
      <c r="M1405" s="38">
        <f t="shared" si="344"/>
        <v>0.55679999999999996</v>
      </c>
      <c r="N1405" s="38">
        <f t="shared" si="345"/>
        <v>0.18559999999999999</v>
      </c>
      <c r="O1405" s="38">
        <f t="shared" si="346"/>
        <v>0.18559999999999999</v>
      </c>
      <c r="P1405" s="38">
        <f t="shared" si="347"/>
        <v>0.11599999999999999</v>
      </c>
      <c r="Q1405" s="38">
        <f t="shared" si="348"/>
        <v>0.46399999999999997</v>
      </c>
      <c r="R1405" s="38">
        <f t="shared" si="349"/>
        <v>8.3519999999999983E-2</v>
      </c>
      <c r="S1405" s="38">
        <f t="shared" si="350"/>
        <v>9.2800000000000001E-3</v>
      </c>
      <c r="T1405" s="39">
        <f t="shared" si="351"/>
        <v>12.087200000000001</v>
      </c>
    </row>
    <row r="1406" spans="2:20" ht="28.5" x14ac:dyDescent="0.2">
      <c r="B1406" s="109">
        <v>1275</v>
      </c>
      <c r="C1406" s="30" t="s">
        <v>1382</v>
      </c>
      <c r="D1406" s="70" t="s">
        <v>67</v>
      </c>
      <c r="E1406" s="69" t="s">
        <v>67</v>
      </c>
      <c r="F1406" s="33" t="s">
        <v>30</v>
      </c>
      <c r="G1406" s="34">
        <v>3640</v>
      </c>
      <c r="H1406" s="121" t="s">
        <v>30</v>
      </c>
      <c r="I1406" s="71">
        <f>I970*0.5</f>
        <v>43.604999999999997</v>
      </c>
      <c r="J1406" s="72">
        <v>0</v>
      </c>
      <c r="K1406" s="38">
        <f t="shared" si="342"/>
        <v>4.3605</v>
      </c>
      <c r="L1406" s="38">
        <f t="shared" si="343"/>
        <v>1.3081499999999999</v>
      </c>
      <c r="M1406" s="38">
        <f t="shared" si="344"/>
        <v>2.6162999999999998</v>
      </c>
      <c r="N1406" s="38">
        <f t="shared" si="345"/>
        <v>0.87209999999999999</v>
      </c>
      <c r="O1406" s="38">
        <f t="shared" si="346"/>
        <v>0.87209999999999999</v>
      </c>
      <c r="P1406" s="38">
        <f t="shared" si="347"/>
        <v>0.54506250000000001</v>
      </c>
      <c r="Q1406" s="38">
        <f t="shared" si="348"/>
        <v>2.18025</v>
      </c>
      <c r="R1406" s="38">
        <f t="shared" si="349"/>
        <v>0.39244499999999993</v>
      </c>
      <c r="S1406" s="38">
        <f t="shared" si="350"/>
        <v>4.3604999999999998E-2</v>
      </c>
      <c r="T1406" s="39">
        <f t="shared" si="351"/>
        <v>56.795512500000008</v>
      </c>
    </row>
    <row r="1407" spans="2:20" x14ac:dyDescent="0.2">
      <c r="B1407" s="187"/>
      <c r="C1407" s="187"/>
      <c r="D1407" s="187"/>
      <c r="E1407" s="187"/>
      <c r="F1407" s="187"/>
      <c r="G1407" s="187"/>
      <c r="H1407" s="187"/>
      <c r="I1407" s="187"/>
      <c r="J1407" s="187"/>
      <c r="K1407" s="187"/>
      <c r="L1407" s="187"/>
      <c r="M1407" s="187"/>
      <c r="N1407" s="187"/>
      <c r="O1407" s="187"/>
      <c r="P1407" s="187"/>
      <c r="Q1407" s="187"/>
      <c r="R1407" s="187"/>
      <c r="S1407" s="187"/>
      <c r="T1407" s="187"/>
    </row>
    <row r="1408" spans="2:20" ht="15.75" x14ac:dyDescent="0.2">
      <c r="B1408" s="122"/>
      <c r="C1408" s="123"/>
      <c r="D1408" s="99"/>
      <c r="E1408" s="100"/>
      <c r="F1408" s="124"/>
      <c r="G1408" s="125"/>
      <c r="H1408" s="126"/>
      <c r="I1408" s="77"/>
      <c r="J1408" s="66"/>
    </row>
    <row r="1409" spans="2:20" ht="15.75" x14ac:dyDescent="0.2">
      <c r="B1409" s="122"/>
      <c r="C1409" s="123"/>
      <c r="D1409" s="99"/>
      <c r="E1409" s="100"/>
      <c r="F1409" s="124"/>
      <c r="G1409" s="125"/>
      <c r="H1409" s="126"/>
      <c r="I1409" s="77"/>
      <c r="J1409" s="66"/>
    </row>
    <row r="1410" spans="2:20" ht="15.75" x14ac:dyDescent="0.2">
      <c r="B1410" s="122"/>
      <c r="C1410" s="123"/>
      <c r="D1410" s="99"/>
      <c r="E1410" s="100"/>
      <c r="F1410" s="124"/>
      <c r="G1410" s="125"/>
      <c r="H1410" s="126"/>
      <c r="I1410" s="77"/>
      <c r="J1410" s="66"/>
    </row>
    <row r="1411" spans="2:20" ht="15.75" x14ac:dyDescent="0.2">
      <c r="B1411" s="207" t="s">
        <v>671</v>
      </c>
      <c r="C1411" s="207"/>
      <c r="D1411" s="207"/>
      <c r="E1411" s="207"/>
      <c r="F1411" s="207"/>
      <c r="G1411" s="207"/>
      <c r="H1411" s="207"/>
      <c r="I1411" s="207"/>
      <c r="J1411" s="207"/>
      <c r="K1411" s="82"/>
      <c r="L1411" s="82"/>
      <c r="M1411" s="82"/>
      <c r="N1411" s="82"/>
      <c r="O1411" s="82"/>
      <c r="P1411" s="82"/>
      <c r="Q1411" s="82"/>
      <c r="R1411" s="82"/>
      <c r="S1411" s="82"/>
      <c r="T1411" s="82"/>
    </row>
    <row r="1412" spans="2:20" ht="15.75" x14ac:dyDescent="0.2">
      <c r="B1412" s="82"/>
      <c r="C1412" s="82"/>
      <c r="D1412" s="82"/>
      <c r="E1412" s="82"/>
      <c r="F1412" s="82"/>
      <c r="G1412" s="82"/>
      <c r="H1412" s="82"/>
      <c r="I1412" s="82"/>
      <c r="J1412" s="82"/>
      <c r="K1412" s="82"/>
      <c r="L1412" s="82"/>
      <c r="M1412" s="82"/>
      <c r="N1412" s="82"/>
      <c r="O1412" s="82"/>
      <c r="P1412" s="82"/>
      <c r="Q1412" s="82"/>
      <c r="R1412" s="82"/>
      <c r="S1412" s="82"/>
      <c r="T1412" s="82"/>
    </row>
    <row r="1413" spans="2:20" ht="15.75" x14ac:dyDescent="0.2">
      <c r="B1413" s="208" t="s">
        <v>1383</v>
      </c>
      <c r="C1413" s="208"/>
      <c r="D1413" s="208"/>
      <c r="E1413" s="208"/>
      <c r="F1413" s="208"/>
      <c r="G1413" s="208"/>
      <c r="H1413" s="208"/>
      <c r="I1413" s="208"/>
      <c r="J1413" s="208"/>
      <c r="K1413" s="208" t="s">
        <v>7</v>
      </c>
      <c r="L1413" s="208"/>
      <c r="M1413" s="208"/>
      <c r="N1413" s="208"/>
      <c r="O1413" s="208"/>
      <c r="P1413" s="208"/>
      <c r="Q1413" s="82"/>
      <c r="R1413" s="82"/>
      <c r="S1413" s="82"/>
      <c r="T1413" s="82"/>
    </row>
    <row r="1414" spans="2:20" ht="22.5" x14ac:dyDescent="0.2">
      <c r="B1414" s="192" t="s">
        <v>8</v>
      </c>
      <c r="C1414" s="198" t="s">
        <v>9</v>
      </c>
      <c r="D1414" s="200" t="s">
        <v>255</v>
      </c>
      <c r="E1414" s="201" t="s">
        <v>256</v>
      </c>
      <c r="F1414" s="202" t="s">
        <v>12</v>
      </c>
      <c r="G1414" s="198" t="s">
        <v>13</v>
      </c>
      <c r="H1414" s="199" t="s">
        <v>14</v>
      </c>
      <c r="I1414" s="69" t="s">
        <v>257</v>
      </c>
      <c r="J1414" s="69" t="s">
        <v>258</v>
      </c>
      <c r="K1414" s="25" t="s">
        <v>17</v>
      </c>
      <c r="L1414" s="25" t="s">
        <v>18</v>
      </c>
      <c r="M1414" s="25" t="s">
        <v>19</v>
      </c>
      <c r="N1414" s="25" t="s">
        <v>20</v>
      </c>
      <c r="O1414" s="25" t="s">
        <v>21</v>
      </c>
      <c r="P1414" s="25" t="s">
        <v>22</v>
      </c>
      <c r="Q1414" s="25" t="s">
        <v>23</v>
      </c>
      <c r="R1414" s="25" t="s">
        <v>24</v>
      </c>
      <c r="S1414" s="25" t="s">
        <v>25</v>
      </c>
      <c r="T1414" s="191" t="s">
        <v>26</v>
      </c>
    </row>
    <row r="1415" spans="2:20" ht="22.5" x14ac:dyDescent="0.2">
      <c r="B1415" s="192"/>
      <c r="C1415" s="198"/>
      <c r="D1415" s="200"/>
      <c r="E1415" s="201"/>
      <c r="F1415" s="202"/>
      <c r="G1415" s="198"/>
      <c r="H1415" s="199"/>
      <c r="I1415" s="69" t="s">
        <v>27</v>
      </c>
      <c r="J1415" s="69" t="s">
        <v>28</v>
      </c>
      <c r="K1415" s="28" t="s">
        <v>27</v>
      </c>
      <c r="L1415" s="28" t="s">
        <v>27</v>
      </c>
      <c r="M1415" s="28" t="s">
        <v>27</v>
      </c>
      <c r="N1415" s="28" t="s">
        <v>27</v>
      </c>
      <c r="O1415" s="28" t="s">
        <v>27</v>
      </c>
      <c r="P1415" s="28" t="s">
        <v>27</v>
      </c>
      <c r="Q1415" s="28" t="s">
        <v>27</v>
      </c>
      <c r="R1415" s="28" t="s">
        <v>27</v>
      </c>
      <c r="S1415" s="28" t="s">
        <v>27</v>
      </c>
      <c r="T1415" s="191"/>
    </row>
    <row r="1416" spans="2:20" ht="28.5" x14ac:dyDescent="0.2">
      <c r="B1416" s="109">
        <v>1276</v>
      </c>
      <c r="C1416" s="30" t="s">
        <v>1384</v>
      </c>
      <c r="D1416" s="70" t="s">
        <v>67</v>
      </c>
      <c r="E1416" s="69" t="s">
        <v>67</v>
      </c>
      <c r="F1416" s="33">
        <v>1884</v>
      </c>
      <c r="G1416" s="34">
        <v>2972</v>
      </c>
      <c r="H1416" s="79" t="s">
        <v>1385</v>
      </c>
      <c r="I1416" s="71">
        <v>11.14</v>
      </c>
      <c r="J1416" s="72">
        <v>0</v>
      </c>
      <c r="K1416" s="38">
        <f t="shared" ref="K1416:K1427" si="353">0.1*I1416</f>
        <v>1.1140000000000001</v>
      </c>
      <c r="L1416" s="38">
        <f t="shared" ref="L1416:L1427" si="354">0.03*I1416</f>
        <v>0.3342</v>
      </c>
      <c r="M1416" s="38">
        <f t="shared" ref="M1416:M1427" si="355">0.06*I1416</f>
        <v>0.66839999999999999</v>
      </c>
      <c r="N1416" s="38">
        <f t="shared" ref="N1416:N1427" si="356">0.02*I1416</f>
        <v>0.22280000000000003</v>
      </c>
      <c r="O1416" s="38">
        <f t="shared" ref="O1416:O1427" si="357">0.02*I1416</f>
        <v>0.22280000000000003</v>
      </c>
      <c r="P1416" s="38">
        <f t="shared" ref="P1416:P1427" si="358">0.0125*I1416</f>
        <v>0.13925000000000001</v>
      </c>
      <c r="Q1416" s="38">
        <f t="shared" ref="Q1416:Q1427" si="359">0.05*I1416</f>
        <v>0.55700000000000005</v>
      </c>
      <c r="R1416" s="38">
        <f t="shared" ref="R1416:R1427" si="360">0.009*I1416</f>
        <v>0.10026</v>
      </c>
      <c r="S1416" s="38">
        <f t="shared" ref="S1416:S1427" si="361">0.001*I1416</f>
        <v>1.1140000000000001E-2</v>
      </c>
      <c r="T1416" s="39">
        <f t="shared" ref="T1416:T1427" si="362">SUM(I1416:S1416)</f>
        <v>14.50985</v>
      </c>
    </row>
    <row r="1417" spans="2:20" ht="28.5" x14ac:dyDescent="0.2">
      <c r="B1417" s="109">
        <v>1277</v>
      </c>
      <c r="C1417" s="30" t="s">
        <v>1386</v>
      </c>
      <c r="D1417" s="70" t="s">
        <v>67</v>
      </c>
      <c r="E1417" s="69" t="s">
        <v>67</v>
      </c>
      <c r="F1417" s="33">
        <v>1885</v>
      </c>
      <c r="G1417" s="34">
        <v>2973</v>
      </c>
      <c r="H1417" s="35" t="s">
        <v>30</v>
      </c>
      <c r="I1417" s="71">
        <v>37.11</v>
      </c>
      <c r="J1417" s="72">
        <v>0</v>
      </c>
      <c r="K1417" s="38">
        <f t="shared" si="353"/>
        <v>3.7110000000000003</v>
      </c>
      <c r="L1417" s="38">
        <f t="shared" si="354"/>
        <v>1.1133</v>
      </c>
      <c r="M1417" s="38">
        <f t="shared" si="355"/>
        <v>2.2265999999999999</v>
      </c>
      <c r="N1417" s="38">
        <f t="shared" si="356"/>
        <v>0.74219999999999997</v>
      </c>
      <c r="O1417" s="38">
        <f t="shared" si="357"/>
        <v>0.74219999999999997</v>
      </c>
      <c r="P1417" s="38">
        <f t="shared" si="358"/>
        <v>0.46387500000000004</v>
      </c>
      <c r="Q1417" s="38">
        <f t="shared" si="359"/>
        <v>1.8555000000000001</v>
      </c>
      <c r="R1417" s="38">
        <f t="shared" si="360"/>
        <v>0.33398999999999995</v>
      </c>
      <c r="S1417" s="38">
        <f t="shared" si="361"/>
        <v>3.7109999999999997E-2</v>
      </c>
      <c r="T1417" s="39">
        <f t="shared" si="362"/>
        <v>48.335774999999991</v>
      </c>
    </row>
    <row r="1418" spans="2:20" ht="38.25" x14ac:dyDescent="0.2">
      <c r="B1418" s="109">
        <v>1278</v>
      </c>
      <c r="C1418" s="30" t="s">
        <v>1387</v>
      </c>
      <c r="D1418" s="70" t="s">
        <v>67</v>
      </c>
      <c r="E1418" s="69" t="s">
        <v>67</v>
      </c>
      <c r="F1418" s="33">
        <v>1886</v>
      </c>
      <c r="G1418" s="34">
        <v>2974</v>
      </c>
      <c r="H1418" s="44">
        <v>2973</v>
      </c>
      <c r="I1418" s="71">
        <v>9.2799999999999994</v>
      </c>
      <c r="J1418" s="72">
        <v>0</v>
      </c>
      <c r="K1418" s="38">
        <f t="shared" si="353"/>
        <v>0.92799999999999994</v>
      </c>
      <c r="L1418" s="38">
        <f t="shared" si="354"/>
        <v>0.27839999999999998</v>
      </c>
      <c r="M1418" s="38">
        <f t="shared" si="355"/>
        <v>0.55679999999999996</v>
      </c>
      <c r="N1418" s="38">
        <f t="shared" si="356"/>
        <v>0.18559999999999999</v>
      </c>
      <c r="O1418" s="38">
        <f t="shared" si="357"/>
        <v>0.18559999999999999</v>
      </c>
      <c r="P1418" s="38">
        <f t="shared" si="358"/>
        <v>0.11599999999999999</v>
      </c>
      <c r="Q1418" s="38">
        <f t="shared" si="359"/>
        <v>0.46399999999999997</v>
      </c>
      <c r="R1418" s="38">
        <f t="shared" si="360"/>
        <v>8.3519999999999983E-2</v>
      </c>
      <c r="S1418" s="38">
        <f t="shared" si="361"/>
        <v>9.2800000000000001E-3</v>
      </c>
      <c r="T1418" s="39">
        <f t="shared" si="362"/>
        <v>12.087200000000001</v>
      </c>
    </row>
    <row r="1419" spans="2:20" ht="38.25" x14ac:dyDescent="0.2">
      <c r="B1419" s="109">
        <v>1279</v>
      </c>
      <c r="C1419" s="30" t="s">
        <v>1388</v>
      </c>
      <c r="D1419" s="70" t="s">
        <v>67</v>
      </c>
      <c r="E1419" s="69" t="s">
        <v>67</v>
      </c>
      <c r="F1419" s="33">
        <v>1887</v>
      </c>
      <c r="G1419" s="34">
        <v>2975</v>
      </c>
      <c r="H1419" s="35">
        <v>2973</v>
      </c>
      <c r="I1419" s="71">
        <v>5.56</v>
      </c>
      <c r="J1419" s="72">
        <v>0</v>
      </c>
      <c r="K1419" s="38">
        <f t="shared" si="353"/>
        <v>0.55599999999999994</v>
      </c>
      <c r="L1419" s="38">
        <f t="shared" si="354"/>
        <v>0.16679999999999998</v>
      </c>
      <c r="M1419" s="38">
        <f t="shared" si="355"/>
        <v>0.33359999999999995</v>
      </c>
      <c r="N1419" s="38">
        <f t="shared" si="356"/>
        <v>0.11119999999999999</v>
      </c>
      <c r="O1419" s="38">
        <f t="shared" si="357"/>
        <v>0.11119999999999999</v>
      </c>
      <c r="P1419" s="38">
        <f t="shared" si="358"/>
        <v>6.9499999999999992E-2</v>
      </c>
      <c r="Q1419" s="38">
        <f t="shared" si="359"/>
        <v>0.27799999999999997</v>
      </c>
      <c r="R1419" s="38">
        <f t="shared" si="360"/>
        <v>5.0039999999999994E-2</v>
      </c>
      <c r="S1419" s="38">
        <f t="shared" si="361"/>
        <v>5.5599999999999998E-3</v>
      </c>
      <c r="T1419" s="39">
        <f t="shared" si="362"/>
        <v>7.2418999999999993</v>
      </c>
    </row>
    <row r="1420" spans="2:20" ht="28.5" x14ac:dyDescent="0.2">
      <c r="B1420" s="109">
        <v>1280</v>
      </c>
      <c r="C1420" s="30" t="s">
        <v>1389</v>
      </c>
      <c r="D1420" s="70" t="s">
        <v>67</v>
      </c>
      <c r="E1420" s="69" t="s">
        <v>67</v>
      </c>
      <c r="F1420" s="33">
        <v>1888</v>
      </c>
      <c r="G1420" s="34">
        <v>2976</v>
      </c>
      <c r="H1420" s="35" t="s">
        <v>30</v>
      </c>
      <c r="I1420" s="71">
        <v>57.53</v>
      </c>
      <c r="J1420" s="72">
        <v>0</v>
      </c>
      <c r="K1420" s="38">
        <f t="shared" si="353"/>
        <v>5.7530000000000001</v>
      </c>
      <c r="L1420" s="38">
        <f t="shared" si="354"/>
        <v>1.7259</v>
      </c>
      <c r="M1420" s="38">
        <f t="shared" si="355"/>
        <v>3.4518</v>
      </c>
      <c r="N1420" s="38">
        <f t="shared" si="356"/>
        <v>1.1506000000000001</v>
      </c>
      <c r="O1420" s="38">
        <f t="shared" si="357"/>
        <v>1.1506000000000001</v>
      </c>
      <c r="P1420" s="38">
        <f t="shared" si="358"/>
        <v>0.71912500000000001</v>
      </c>
      <c r="Q1420" s="38">
        <f t="shared" si="359"/>
        <v>2.8765000000000001</v>
      </c>
      <c r="R1420" s="38">
        <f t="shared" si="360"/>
        <v>0.51776999999999995</v>
      </c>
      <c r="S1420" s="38">
        <f t="shared" si="361"/>
        <v>5.7530000000000005E-2</v>
      </c>
      <c r="T1420" s="39">
        <f t="shared" si="362"/>
        <v>74.932825000000008</v>
      </c>
    </row>
    <row r="1421" spans="2:20" ht="28.5" x14ac:dyDescent="0.2">
      <c r="B1421" s="109">
        <v>1281</v>
      </c>
      <c r="C1421" s="30" t="s">
        <v>1390</v>
      </c>
      <c r="D1421" s="70" t="s">
        <v>67</v>
      </c>
      <c r="E1421" s="69" t="s">
        <v>67</v>
      </c>
      <c r="F1421" s="33">
        <v>1889</v>
      </c>
      <c r="G1421" s="34">
        <v>2977</v>
      </c>
      <c r="H1421" s="35" t="s">
        <v>30</v>
      </c>
      <c r="I1421" s="71">
        <v>57.53</v>
      </c>
      <c r="J1421" s="72">
        <v>0</v>
      </c>
      <c r="K1421" s="38">
        <f t="shared" si="353"/>
        <v>5.7530000000000001</v>
      </c>
      <c r="L1421" s="38">
        <f t="shared" si="354"/>
        <v>1.7259</v>
      </c>
      <c r="M1421" s="38">
        <f t="shared" si="355"/>
        <v>3.4518</v>
      </c>
      <c r="N1421" s="38">
        <f t="shared" si="356"/>
        <v>1.1506000000000001</v>
      </c>
      <c r="O1421" s="38">
        <f t="shared" si="357"/>
        <v>1.1506000000000001</v>
      </c>
      <c r="P1421" s="38">
        <f t="shared" si="358"/>
        <v>0.71912500000000001</v>
      </c>
      <c r="Q1421" s="38">
        <f t="shared" si="359"/>
        <v>2.8765000000000001</v>
      </c>
      <c r="R1421" s="38">
        <f t="shared" si="360"/>
        <v>0.51776999999999995</v>
      </c>
      <c r="S1421" s="38">
        <f t="shared" si="361"/>
        <v>5.7530000000000005E-2</v>
      </c>
      <c r="T1421" s="39">
        <f t="shared" si="362"/>
        <v>74.932825000000008</v>
      </c>
    </row>
    <row r="1422" spans="2:20" ht="38.25" x14ac:dyDescent="0.2">
      <c r="B1422" s="109">
        <v>1282</v>
      </c>
      <c r="C1422" s="30" t="s">
        <v>1391</v>
      </c>
      <c r="D1422" s="70" t="s">
        <v>67</v>
      </c>
      <c r="E1422" s="69" t="s">
        <v>67</v>
      </c>
      <c r="F1422" s="33">
        <v>1890</v>
      </c>
      <c r="G1422" s="34">
        <v>2978</v>
      </c>
      <c r="H1422" s="44">
        <v>2977</v>
      </c>
      <c r="I1422" s="71">
        <v>12.98</v>
      </c>
      <c r="J1422" s="72">
        <v>0</v>
      </c>
      <c r="K1422" s="38">
        <f t="shared" si="353"/>
        <v>1.298</v>
      </c>
      <c r="L1422" s="38">
        <f t="shared" si="354"/>
        <v>0.38940000000000002</v>
      </c>
      <c r="M1422" s="38">
        <f t="shared" si="355"/>
        <v>0.77880000000000005</v>
      </c>
      <c r="N1422" s="38">
        <f t="shared" si="356"/>
        <v>0.2596</v>
      </c>
      <c r="O1422" s="38">
        <f t="shared" si="357"/>
        <v>0.2596</v>
      </c>
      <c r="P1422" s="38">
        <f t="shared" si="358"/>
        <v>0.16225000000000001</v>
      </c>
      <c r="Q1422" s="38">
        <f t="shared" si="359"/>
        <v>0.64900000000000002</v>
      </c>
      <c r="R1422" s="38">
        <f t="shared" si="360"/>
        <v>0.11681999999999999</v>
      </c>
      <c r="S1422" s="38">
        <f t="shared" si="361"/>
        <v>1.298E-2</v>
      </c>
      <c r="T1422" s="39">
        <f t="shared" si="362"/>
        <v>16.906450000000003</v>
      </c>
    </row>
    <row r="1423" spans="2:20" ht="38.25" x14ac:dyDescent="0.2">
      <c r="B1423" s="109">
        <v>1283</v>
      </c>
      <c r="C1423" s="30" t="s">
        <v>1392</v>
      </c>
      <c r="D1423" s="70" t="s">
        <v>67</v>
      </c>
      <c r="E1423" s="69" t="s">
        <v>67</v>
      </c>
      <c r="F1423" s="33">
        <v>1891</v>
      </c>
      <c r="G1423" s="34">
        <v>2979</v>
      </c>
      <c r="H1423" s="35">
        <v>2977</v>
      </c>
      <c r="I1423" s="71">
        <v>1.88</v>
      </c>
      <c r="J1423" s="72">
        <v>0</v>
      </c>
      <c r="K1423" s="38">
        <f t="shared" si="353"/>
        <v>0.188</v>
      </c>
      <c r="L1423" s="38">
        <f t="shared" si="354"/>
        <v>5.6399999999999992E-2</v>
      </c>
      <c r="M1423" s="38">
        <f t="shared" si="355"/>
        <v>0.11279999999999998</v>
      </c>
      <c r="N1423" s="38">
        <f t="shared" si="356"/>
        <v>3.7600000000000001E-2</v>
      </c>
      <c r="O1423" s="38">
        <f t="shared" si="357"/>
        <v>3.7600000000000001E-2</v>
      </c>
      <c r="P1423" s="38">
        <f t="shared" si="358"/>
        <v>2.35E-2</v>
      </c>
      <c r="Q1423" s="38">
        <f t="shared" si="359"/>
        <v>9.4E-2</v>
      </c>
      <c r="R1423" s="38">
        <f t="shared" si="360"/>
        <v>1.6919999999999998E-2</v>
      </c>
      <c r="S1423" s="38">
        <f t="shared" si="361"/>
        <v>1.8799999999999999E-3</v>
      </c>
      <c r="T1423" s="39">
        <f t="shared" si="362"/>
        <v>2.4486999999999992</v>
      </c>
    </row>
    <row r="1424" spans="2:20" ht="28.5" x14ac:dyDescent="0.2">
      <c r="B1424" s="109">
        <v>1284</v>
      </c>
      <c r="C1424" s="30" t="s">
        <v>1393</v>
      </c>
      <c r="D1424" s="70" t="s">
        <v>67</v>
      </c>
      <c r="E1424" s="69" t="s">
        <v>67</v>
      </c>
      <c r="F1424" s="33">
        <v>1892</v>
      </c>
      <c r="G1424" s="34">
        <v>2980</v>
      </c>
      <c r="H1424" s="35" t="s">
        <v>30</v>
      </c>
      <c r="I1424" s="71">
        <v>57.53</v>
      </c>
      <c r="J1424" s="72">
        <v>0</v>
      </c>
      <c r="K1424" s="38">
        <f t="shared" si="353"/>
        <v>5.7530000000000001</v>
      </c>
      <c r="L1424" s="38">
        <f t="shared" si="354"/>
        <v>1.7259</v>
      </c>
      <c r="M1424" s="38">
        <f t="shared" si="355"/>
        <v>3.4518</v>
      </c>
      <c r="N1424" s="38">
        <f t="shared" si="356"/>
        <v>1.1506000000000001</v>
      </c>
      <c r="O1424" s="38">
        <f t="shared" si="357"/>
        <v>1.1506000000000001</v>
      </c>
      <c r="P1424" s="38">
        <f t="shared" si="358"/>
        <v>0.71912500000000001</v>
      </c>
      <c r="Q1424" s="38">
        <f t="shared" si="359"/>
        <v>2.8765000000000001</v>
      </c>
      <c r="R1424" s="38">
        <f t="shared" si="360"/>
        <v>0.51776999999999995</v>
      </c>
      <c r="S1424" s="38">
        <f t="shared" si="361"/>
        <v>5.7530000000000005E-2</v>
      </c>
      <c r="T1424" s="39">
        <f t="shared" si="362"/>
        <v>74.932825000000008</v>
      </c>
    </row>
    <row r="1425" spans="2:20" ht="28.5" x14ac:dyDescent="0.2">
      <c r="B1425" s="109">
        <v>1285</v>
      </c>
      <c r="C1425" s="30" t="s">
        <v>1394</v>
      </c>
      <c r="D1425" s="70" t="s">
        <v>67</v>
      </c>
      <c r="E1425" s="69" t="s">
        <v>67</v>
      </c>
      <c r="F1425" s="33">
        <v>1893</v>
      </c>
      <c r="G1425" s="34">
        <v>2981</v>
      </c>
      <c r="H1425" s="35" t="s">
        <v>30</v>
      </c>
      <c r="I1425" s="71">
        <v>57.53</v>
      </c>
      <c r="J1425" s="72">
        <v>0</v>
      </c>
      <c r="K1425" s="38">
        <f t="shared" si="353"/>
        <v>5.7530000000000001</v>
      </c>
      <c r="L1425" s="38">
        <f t="shared" si="354"/>
        <v>1.7259</v>
      </c>
      <c r="M1425" s="38">
        <f t="shared" si="355"/>
        <v>3.4518</v>
      </c>
      <c r="N1425" s="38">
        <f t="shared" si="356"/>
        <v>1.1506000000000001</v>
      </c>
      <c r="O1425" s="38">
        <f t="shared" si="357"/>
        <v>1.1506000000000001</v>
      </c>
      <c r="P1425" s="38">
        <f t="shared" si="358"/>
        <v>0.71912500000000001</v>
      </c>
      <c r="Q1425" s="38">
        <f t="shared" si="359"/>
        <v>2.8765000000000001</v>
      </c>
      <c r="R1425" s="38">
        <f t="shared" si="360"/>
        <v>0.51776999999999995</v>
      </c>
      <c r="S1425" s="38">
        <f t="shared" si="361"/>
        <v>5.7530000000000005E-2</v>
      </c>
      <c r="T1425" s="39">
        <f t="shared" si="362"/>
        <v>74.932825000000008</v>
      </c>
    </row>
    <row r="1426" spans="2:20" ht="28.5" x14ac:dyDescent="0.2">
      <c r="B1426" s="109">
        <v>1286</v>
      </c>
      <c r="C1426" s="30" t="s">
        <v>1395</v>
      </c>
      <c r="D1426" s="70" t="s">
        <v>67</v>
      </c>
      <c r="E1426" s="69" t="s">
        <v>67</v>
      </c>
      <c r="F1426" s="33">
        <v>1894</v>
      </c>
      <c r="G1426" s="34">
        <v>2982</v>
      </c>
      <c r="H1426" s="35" t="s">
        <v>30</v>
      </c>
      <c r="I1426" s="71">
        <v>57.53</v>
      </c>
      <c r="J1426" s="72">
        <v>0</v>
      </c>
      <c r="K1426" s="38">
        <f t="shared" si="353"/>
        <v>5.7530000000000001</v>
      </c>
      <c r="L1426" s="38">
        <f t="shared" si="354"/>
        <v>1.7259</v>
      </c>
      <c r="M1426" s="38">
        <f t="shared" si="355"/>
        <v>3.4518</v>
      </c>
      <c r="N1426" s="38">
        <f t="shared" si="356"/>
        <v>1.1506000000000001</v>
      </c>
      <c r="O1426" s="38">
        <f t="shared" si="357"/>
        <v>1.1506000000000001</v>
      </c>
      <c r="P1426" s="38">
        <f t="shared" si="358"/>
        <v>0.71912500000000001</v>
      </c>
      <c r="Q1426" s="38">
        <f t="shared" si="359"/>
        <v>2.8765000000000001</v>
      </c>
      <c r="R1426" s="38">
        <f t="shared" si="360"/>
        <v>0.51776999999999995</v>
      </c>
      <c r="S1426" s="38">
        <f t="shared" si="361"/>
        <v>5.7530000000000005E-2</v>
      </c>
      <c r="T1426" s="39">
        <f t="shared" si="362"/>
        <v>74.932825000000008</v>
      </c>
    </row>
    <row r="1427" spans="2:20" ht="28.5" x14ac:dyDescent="0.2">
      <c r="B1427" s="109">
        <v>1287</v>
      </c>
      <c r="C1427" s="30" t="s">
        <v>1396</v>
      </c>
      <c r="D1427" s="70" t="s">
        <v>67</v>
      </c>
      <c r="E1427" s="69" t="s">
        <v>67</v>
      </c>
      <c r="F1427" s="33">
        <v>1895</v>
      </c>
      <c r="G1427" s="34">
        <v>2983</v>
      </c>
      <c r="H1427" s="35" t="s">
        <v>30</v>
      </c>
      <c r="I1427" s="71">
        <v>87.21</v>
      </c>
      <c r="J1427" s="72">
        <v>0</v>
      </c>
      <c r="K1427" s="38">
        <f t="shared" si="353"/>
        <v>8.7210000000000001</v>
      </c>
      <c r="L1427" s="38">
        <f t="shared" si="354"/>
        <v>2.6162999999999998</v>
      </c>
      <c r="M1427" s="38">
        <f t="shared" si="355"/>
        <v>5.2325999999999997</v>
      </c>
      <c r="N1427" s="38">
        <f t="shared" si="356"/>
        <v>1.7442</v>
      </c>
      <c r="O1427" s="38">
        <f t="shared" si="357"/>
        <v>1.7442</v>
      </c>
      <c r="P1427" s="38">
        <f t="shared" si="358"/>
        <v>1.090125</v>
      </c>
      <c r="Q1427" s="38">
        <f t="shared" si="359"/>
        <v>4.3605</v>
      </c>
      <c r="R1427" s="38">
        <f t="shared" si="360"/>
        <v>0.78488999999999987</v>
      </c>
      <c r="S1427" s="38">
        <f t="shared" si="361"/>
        <v>8.7209999999999996E-2</v>
      </c>
      <c r="T1427" s="39">
        <f t="shared" si="362"/>
        <v>113.59102500000002</v>
      </c>
    </row>
    <row r="1428" spans="2:20" x14ac:dyDescent="0.2">
      <c r="B1428" s="215"/>
      <c r="C1428" s="215"/>
      <c r="D1428" s="215"/>
      <c r="E1428" s="215"/>
      <c r="F1428" s="215"/>
      <c r="G1428" s="215"/>
      <c r="H1428" s="215"/>
      <c r="I1428" s="215"/>
      <c r="J1428" s="215"/>
    </row>
    <row r="1429" spans="2:20" x14ac:dyDescent="0.2">
      <c r="B1429" s="127"/>
      <c r="C1429" s="127"/>
      <c r="D1429" s="71"/>
      <c r="E1429" s="71"/>
      <c r="F1429" s="127"/>
      <c r="G1429" s="127"/>
      <c r="H1429" s="127"/>
      <c r="I1429" s="71"/>
      <c r="J1429" s="101"/>
    </row>
    <row r="1430" spans="2:20" x14ac:dyDescent="0.2">
      <c r="B1430" s="127"/>
      <c r="C1430" s="127"/>
      <c r="D1430" s="71"/>
      <c r="E1430" s="71"/>
      <c r="F1430" s="127"/>
      <c r="G1430" s="127"/>
      <c r="H1430" s="127"/>
      <c r="I1430" s="71"/>
      <c r="J1430" s="101"/>
    </row>
    <row r="1431" spans="2:20" x14ac:dyDescent="0.2">
      <c r="B1431" s="127"/>
      <c r="C1431" s="127"/>
      <c r="D1431" s="71"/>
      <c r="E1431" s="71"/>
      <c r="F1431" s="127"/>
      <c r="G1431" s="127"/>
      <c r="H1431" s="127"/>
      <c r="I1431" s="71"/>
      <c r="J1431" s="101"/>
    </row>
    <row r="1432" spans="2:20" ht="15.75" x14ac:dyDescent="0.2">
      <c r="B1432" s="207" t="s">
        <v>671</v>
      </c>
      <c r="C1432" s="207"/>
      <c r="D1432" s="207"/>
      <c r="E1432" s="207"/>
      <c r="F1432" s="207"/>
      <c r="G1432" s="207"/>
      <c r="H1432" s="207"/>
      <c r="I1432" s="207"/>
      <c r="J1432" s="207"/>
      <c r="K1432" s="82"/>
      <c r="L1432" s="82"/>
      <c r="M1432" s="82"/>
      <c r="N1432" s="82"/>
      <c r="O1432" s="82"/>
      <c r="P1432" s="82"/>
      <c r="Q1432" s="82"/>
      <c r="R1432" s="82"/>
      <c r="S1432" s="82"/>
      <c r="T1432" s="82"/>
    </row>
    <row r="1433" spans="2:20" ht="15.75" x14ac:dyDescent="0.2">
      <c r="B1433" s="216" t="s">
        <v>1397</v>
      </c>
      <c r="C1433" s="216"/>
      <c r="D1433" s="216"/>
      <c r="E1433" s="216"/>
      <c r="F1433" s="216"/>
      <c r="G1433" s="216"/>
      <c r="H1433" s="216"/>
      <c r="I1433" s="216"/>
      <c r="J1433" s="216"/>
      <c r="K1433" s="82"/>
      <c r="L1433" s="82"/>
      <c r="M1433" s="82"/>
      <c r="N1433" s="82"/>
      <c r="O1433" s="82"/>
      <c r="P1433" s="82"/>
      <c r="Q1433" s="82"/>
      <c r="R1433" s="82"/>
      <c r="S1433" s="82"/>
      <c r="T1433" s="82"/>
    </row>
    <row r="1434" spans="2:20" ht="15.75" x14ac:dyDescent="0.2">
      <c r="B1434" s="217" t="s">
        <v>1398</v>
      </c>
      <c r="C1434" s="217"/>
      <c r="D1434" s="217"/>
      <c r="E1434" s="217"/>
      <c r="F1434" s="217"/>
      <c r="G1434" s="217"/>
      <c r="H1434" s="217"/>
      <c r="I1434" s="217"/>
      <c r="J1434" s="217"/>
      <c r="K1434" s="82"/>
      <c r="L1434" s="82"/>
      <c r="M1434" s="82"/>
      <c r="N1434" s="82"/>
      <c r="O1434" s="82"/>
      <c r="P1434" s="82"/>
      <c r="Q1434" s="82"/>
      <c r="R1434" s="82"/>
      <c r="S1434" s="82"/>
      <c r="T1434" s="82"/>
    </row>
    <row r="1435" spans="2:20" ht="15.75" x14ac:dyDescent="0.2">
      <c r="B1435" s="192" t="s">
        <v>8</v>
      </c>
      <c r="C1435" s="198" t="s">
        <v>9</v>
      </c>
      <c r="D1435" s="200" t="s">
        <v>255</v>
      </c>
      <c r="E1435" s="201" t="s">
        <v>256</v>
      </c>
      <c r="F1435" s="202" t="s">
        <v>12</v>
      </c>
      <c r="G1435" s="198" t="s">
        <v>13</v>
      </c>
      <c r="H1435" s="199" t="s">
        <v>14</v>
      </c>
      <c r="I1435" s="69" t="s">
        <v>257</v>
      </c>
      <c r="J1435" s="69" t="s">
        <v>258</v>
      </c>
      <c r="K1435" s="208" t="s">
        <v>7</v>
      </c>
      <c r="L1435" s="208"/>
      <c r="M1435" s="208"/>
      <c r="N1435" s="208"/>
      <c r="O1435" s="208"/>
      <c r="P1435" s="208"/>
      <c r="Q1435" s="82"/>
      <c r="R1435" s="82"/>
      <c r="S1435" s="82"/>
      <c r="T1435" s="82"/>
    </row>
    <row r="1436" spans="2:20" ht="22.5" x14ac:dyDescent="0.2">
      <c r="B1436" s="192"/>
      <c r="C1436" s="198"/>
      <c r="D1436" s="200"/>
      <c r="E1436" s="201"/>
      <c r="F1436" s="202"/>
      <c r="G1436" s="198"/>
      <c r="H1436" s="199"/>
      <c r="I1436" s="69" t="s">
        <v>27</v>
      </c>
      <c r="J1436" s="69" t="s">
        <v>28</v>
      </c>
      <c r="K1436" s="25" t="s">
        <v>17</v>
      </c>
      <c r="L1436" s="25" t="s">
        <v>18</v>
      </c>
      <c r="M1436" s="25" t="s">
        <v>19</v>
      </c>
      <c r="N1436" s="25" t="s">
        <v>20</v>
      </c>
      <c r="O1436" s="25" t="s">
        <v>21</v>
      </c>
      <c r="P1436" s="25" t="s">
        <v>22</v>
      </c>
      <c r="Q1436" s="25" t="s">
        <v>23</v>
      </c>
      <c r="R1436" s="25" t="s">
        <v>24</v>
      </c>
      <c r="S1436" s="25" t="s">
        <v>25</v>
      </c>
      <c r="T1436" s="191" t="s">
        <v>26</v>
      </c>
    </row>
    <row r="1437" spans="2:20" ht="22.5" x14ac:dyDescent="0.2">
      <c r="B1437" s="213" t="s">
        <v>1399</v>
      </c>
      <c r="C1437" s="213"/>
      <c r="D1437" s="213"/>
      <c r="E1437" s="213"/>
      <c r="F1437" s="213"/>
      <c r="G1437" s="213"/>
      <c r="H1437" s="213"/>
      <c r="I1437" s="213"/>
      <c r="J1437" s="213"/>
      <c r="K1437" s="28" t="s">
        <v>27</v>
      </c>
      <c r="L1437" s="28" t="s">
        <v>27</v>
      </c>
      <c r="M1437" s="28" t="s">
        <v>27</v>
      </c>
      <c r="N1437" s="28" t="s">
        <v>27</v>
      </c>
      <c r="O1437" s="28" t="s">
        <v>27</v>
      </c>
      <c r="P1437" s="28" t="s">
        <v>27</v>
      </c>
      <c r="Q1437" s="28" t="s">
        <v>27</v>
      </c>
      <c r="R1437" s="28" t="s">
        <v>27</v>
      </c>
      <c r="S1437" s="28" t="s">
        <v>27</v>
      </c>
      <c r="T1437" s="191"/>
    </row>
    <row r="1438" spans="2:20" ht="28.5" x14ac:dyDescent="0.2">
      <c r="B1438" s="109">
        <v>1288</v>
      </c>
      <c r="C1438" s="30" t="s">
        <v>1400</v>
      </c>
      <c r="D1438" s="70" t="s">
        <v>67</v>
      </c>
      <c r="E1438" s="69" t="s">
        <v>67</v>
      </c>
      <c r="F1438" s="33">
        <v>2125</v>
      </c>
      <c r="G1438" s="34">
        <v>2984</v>
      </c>
      <c r="H1438" s="110" t="s">
        <v>674</v>
      </c>
      <c r="I1438" s="71">
        <v>0</v>
      </c>
      <c r="J1438" s="72">
        <v>0</v>
      </c>
      <c r="K1438" s="38">
        <f>0.1*I1438</f>
        <v>0</v>
      </c>
      <c r="L1438" s="38">
        <f>0.03*I1438</f>
        <v>0</v>
      </c>
      <c r="M1438" s="38">
        <f>0.06*I1438</f>
        <v>0</v>
      </c>
      <c r="N1438" s="38">
        <f>0.02*I1438</f>
        <v>0</v>
      </c>
      <c r="O1438" s="38">
        <f>0.02*I1438</f>
        <v>0</v>
      </c>
      <c r="P1438" s="38">
        <f>0.0125*I1438</f>
        <v>0</v>
      </c>
      <c r="Q1438" s="38">
        <f>0.05*I1438</f>
        <v>0</v>
      </c>
      <c r="R1438" s="38">
        <f>0.009*I1438</f>
        <v>0</v>
      </c>
      <c r="S1438" s="38">
        <f>0.001*I1438</f>
        <v>0</v>
      </c>
      <c r="T1438" s="39">
        <f>SUM(I1438:S1438)</f>
        <v>0</v>
      </c>
    </row>
    <row r="1439" spans="2:20" ht="28.5" x14ac:dyDescent="0.2">
      <c r="B1439" s="109">
        <v>1289</v>
      </c>
      <c r="C1439" s="30" t="s">
        <v>1401</v>
      </c>
      <c r="D1439" s="70" t="s">
        <v>67</v>
      </c>
      <c r="E1439" s="69" t="s">
        <v>67</v>
      </c>
      <c r="F1439" s="33">
        <v>2126</v>
      </c>
      <c r="G1439" s="34">
        <v>2985</v>
      </c>
      <c r="H1439" s="44">
        <v>2984</v>
      </c>
      <c r="I1439" s="71">
        <v>0</v>
      </c>
      <c r="J1439" s="72">
        <v>0</v>
      </c>
      <c r="K1439" s="38">
        <f>0.1*I1439</f>
        <v>0</v>
      </c>
      <c r="L1439" s="38">
        <f>0.03*I1439</f>
        <v>0</v>
      </c>
      <c r="M1439" s="38">
        <f>0.06*I1439</f>
        <v>0</v>
      </c>
      <c r="N1439" s="38">
        <f>0.02*I1439</f>
        <v>0</v>
      </c>
      <c r="O1439" s="38">
        <f>0.02*I1439</f>
        <v>0</v>
      </c>
      <c r="P1439" s="38">
        <f>0.0125*I1439</f>
        <v>0</v>
      </c>
      <c r="Q1439" s="38">
        <f>0.05*I1439</f>
        <v>0</v>
      </c>
      <c r="R1439" s="38">
        <f>0.009*I1439</f>
        <v>0</v>
      </c>
      <c r="S1439" s="38">
        <f>0.001*I1439</f>
        <v>0</v>
      </c>
      <c r="T1439" s="39">
        <f>SUM(I1439:S1439)</f>
        <v>0</v>
      </c>
    </row>
    <row r="1440" spans="2:20" ht="28.5" x14ac:dyDescent="0.2">
      <c r="B1440" s="109">
        <v>1290</v>
      </c>
      <c r="C1440" s="30" t="s">
        <v>1402</v>
      </c>
      <c r="D1440" s="70" t="s">
        <v>67</v>
      </c>
      <c r="E1440" s="69" t="s">
        <v>67</v>
      </c>
      <c r="F1440" s="33">
        <v>2127</v>
      </c>
      <c r="G1440" s="34">
        <v>2986</v>
      </c>
      <c r="H1440" s="44">
        <v>2984</v>
      </c>
      <c r="I1440" s="71">
        <v>0</v>
      </c>
      <c r="J1440" s="72">
        <v>0</v>
      </c>
      <c r="K1440" s="38">
        <f>0.1*I1440</f>
        <v>0</v>
      </c>
      <c r="L1440" s="38">
        <f>0.03*I1440</f>
        <v>0</v>
      </c>
      <c r="M1440" s="38">
        <f>0.06*I1440</f>
        <v>0</v>
      </c>
      <c r="N1440" s="38">
        <f>0.02*I1440</f>
        <v>0</v>
      </c>
      <c r="O1440" s="38">
        <f>0.02*I1440</f>
        <v>0</v>
      </c>
      <c r="P1440" s="38">
        <f>0.0125*I1440</f>
        <v>0</v>
      </c>
      <c r="Q1440" s="38">
        <f>0.05*I1440</f>
        <v>0</v>
      </c>
      <c r="R1440" s="38">
        <f>0.009*I1440</f>
        <v>0</v>
      </c>
      <c r="S1440" s="38">
        <f>0.001*I1440</f>
        <v>0</v>
      </c>
      <c r="T1440" s="39">
        <f>SUM(I1440:S1440)</f>
        <v>0</v>
      </c>
    </row>
    <row r="1441" spans="2:20" x14ac:dyDescent="0.2">
      <c r="B1441" s="214" t="s">
        <v>1403</v>
      </c>
      <c r="C1441" s="214"/>
      <c r="D1441" s="214"/>
      <c r="E1441" s="214"/>
      <c r="F1441" s="214"/>
      <c r="G1441" s="214"/>
      <c r="H1441" s="214"/>
      <c r="I1441" s="214"/>
      <c r="J1441" s="214"/>
      <c r="K1441" s="214"/>
      <c r="L1441" s="214"/>
      <c r="M1441" s="214"/>
      <c r="N1441" s="214"/>
      <c r="O1441" s="214"/>
      <c r="P1441" s="214"/>
      <c r="Q1441" s="214"/>
      <c r="R1441" s="214"/>
      <c r="S1441" s="214"/>
      <c r="T1441" s="214"/>
    </row>
    <row r="1442" spans="2:20" ht="28.5" x14ac:dyDescent="0.2">
      <c r="B1442" s="109">
        <v>1291</v>
      </c>
      <c r="C1442" s="30" t="s">
        <v>1404</v>
      </c>
      <c r="D1442" s="70" t="s">
        <v>67</v>
      </c>
      <c r="E1442" s="69" t="s">
        <v>67</v>
      </c>
      <c r="F1442" s="33">
        <v>2128</v>
      </c>
      <c r="G1442" s="34">
        <v>2987</v>
      </c>
      <c r="H1442" s="44">
        <v>2984</v>
      </c>
      <c r="I1442" s="71">
        <v>11.14</v>
      </c>
      <c r="J1442" s="72">
        <v>19.78</v>
      </c>
      <c r="K1442" s="38">
        <f>0.1*I1442</f>
        <v>1.1140000000000001</v>
      </c>
      <c r="L1442" s="38">
        <f>0.03*I1442</f>
        <v>0.3342</v>
      </c>
      <c r="M1442" s="38">
        <f>0.06*I1442</f>
        <v>0.66839999999999999</v>
      </c>
      <c r="N1442" s="38">
        <f>0.02*I1442</f>
        <v>0.22280000000000003</v>
      </c>
      <c r="O1442" s="38">
        <f>0.02*I1442</f>
        <v>0.22280000000000003</v>
      </c>
      <c r="P1442" s="38">
        <f>0.0125*I1442</f>
        <v>0.13925000000000001</v>
      </c>
      <c r="Q1442" s="38">
        <f>0.05*I1442</f>
        <v>0.55700000000000005</v>
      </c>
      <c r="R1442" s="38">
        <f>0.009*I1442</f>
        <v>0.10026</v>
      </c>
      <c r="S1442" s="38">
        <f>0.001*I1442</f>
        <v>1.1140000000000001E-2</v>
      </c>
      <c r="T1442" s="39">
        <f>SUM(I1442:S1442)</f>
        <v>34.289849999999994</v>
      </c>
    </row>
    <row r="1443" spans="2:20" ht="28.5" x14ac:dyDescent="0.2">
      <c r="B1443" s="109">
        <v>1292</v>
      </c>
      <c r="C1443" s="30" t="s">
        <v>1405</v>
      </c>
      <c r="D1443" s="70" t="s">
        <v>67</v>
      </c>
      <c r="E1443" s="69" t="s">
        <v>67</v>
      </c>
      <c r="F1443" s="33">
        <v>2129</v>
      </c>
      <c r="G1443" s="34">
        <v>2988</v>
      </c>
      <c r="H1443" s="44">
        <v>2984</v>
      </c>
      <c r="I1443" s="71">
        <v>44.53</v>
      </c>
      <c r="J1443" s="72">
        <v>0</v>
      </c>
      <c r="K1443" s="38">
        <f>0.1*I1443</f>
        <v>4.4530000000000003</v>
      </c>
      <c r="L1443" s="38">
        <f>0.03*I1443</f>
        <v>1.3359000000000001</v>
      </c>
      <c r="M1443" s="38">
        <f>0.06*I1443</f>
        <v>2.6718000000000002</v>
      </c>
      <c r="N1443" s="38">
        <f>0.02*I1443</f>
        <v>0.89060000000000006</v>
      </c>
      <c r="O1443" s="38">
        <f>0.02*I1443</f>
        <v>0.89060000000000006</v>
      </c>
      <c r="P1443" s="38">
        <f>0.0125*I1443</f>
        <v>0.55662500000000004</v>
      </c>
      <c r="Q1443" s="38">
        <f>0.05*I1443</f>
        <v>2.2265000000000001</v>
      </c>
      <c r="R1443" s="38">
        <f>0.009*I1443</f>
        <v>0.40076999999999996</v>
      </c>
      <c r="S1443" s="38">
        <f>0.001*I1443</f>
        <v>4.453E-2</v>
      </c>
      <c r="T1443" s="39">
        <f>SUM(I1443:S1443)</f>
        <v>58.000325000000004</v>
      </c>
    </row>
    <row r="1444" spans="2:20" ht="28.5" x14ac:dyDescent="0.2">
      <c r="B1444" s="109">
        <v>1293</v>
      </c>
      <c r="C1444" s="30" t="s">
        <v>1406</v>
      </c>
      <c r="D1444" s="70" t="s">
        <v>67</v>
      </c>
      <c r="E1444" s="69" t="s">
        <v>67</v>
      </c>
      <c r="F1444" s="128">
        <v>2130</v>
      </c>
      <c r="G1444" s="34">
        <v>2989</v>
      </c>
      <c r="H1444" s="44">
        <v>2984</v>
      </c>
      <c r="I1444" s="71">
        <v>18.559999999999999</v>
      </c>
      <c r="J1444" s="72">
        <v>0</v>
      </c>
      <c r="K1444" s="38">
        <f>0.1*I1444</f>
        <v>1.8559999999999999</v>
      </c>
      <c r="L1444" s="38">
        <f>0.03*I1444</f>
        <v>0.55679999999999996</v>
      </c>
      <c r="M1444" s="38">
        <f>0.06*I1444</f>
        <v>1.1135999999999999</v>
      </c>
      <c r="N1444" s="38">
        <f>0.02*I1444</f>
        <v>0.37119999999999997</v>
      </c>
      <c r="O1444" s="38">
        <f>0.02*I1444</f>
        <v>0.37119999999999997</v>
      </c>
      <c r="P1444" s="38">
        <f>0.0125*I1444</f>
        <v>0.23199999999999998</v>
      </c>
      <c r="Q1444" s="38">
        <f>0.05*I1444</f>
        <v>0.92799999999999994</v>
      </c>
      <c r="R1444" s="38">
        <f>0.009*I1444</f>
        <v>0.16703999999999997</v>
      </c>
      <c r="S1444" s="38">
        <f>0.001*I1444</f>
        <v>1.856E-2</v>
      </c>
      <c r="T1444" s="39">
        <f>SUM(I1444:S1444)</f>
        <v>24.174400000000002</v>
      </c>
    </row>
    <row r="1445" spans="2:20" x14ac:dyDescent="0.2">
      <c r="B1445" s="214" t="s">
        <v>1407</v>
      </c>
      <c r="C1445" s="214"/>
      <c r="D1445" s="214"/>
      <c r="E1445" s="214"/>
      <c r="F1445" s="214"/>
      <c r="G1445" s="214"/>
      <c r="H1445" s="214"/>
      <c r="I1445" s="214"/>
      <c r="J1445" s="214"/>
      <c r="K1445" s="214"/>
      <c r="L1445" s="214"/>
      <c r="M1445" s="214"/>
      <c r="N1445" s="214"/>
      <c r="O1445" s="214"/>
      <c r="P1445" s="214"/>
      <c r="Q1445" s="214"/>
      <c r="R1445" s="214"/>
      <c r="S1445" s="214"/>
      <c r="T1445" s="214"/>
    </row>
    <row r="1446" spans="2:20" ht="28.5" x14ac:dyDescent="0.2">
      <c r="B1446" s="109">
        <v>1294</v>
      </c>
      <c r="C1446" s="30" t="s">
        <v>1408</v>
      </c>
      <c r="D1446" s="70" t="s">
        <v>67</v>
      </c>
      <c r="E1446" s="69" t="s">
        <v>67</v>
      </c>
      <c r="F1446" s="128">
        <v>2131</v>
      </c>
      <c r="G1446" s="34">
        <v>2990</v>
      </c>
      <c r="H1446" s="44">
        <v>2984</v>
      </c>
      <c r="I1446" s="71">
        <v>11.14</v>
      </c>
      <c r="J1446" s="72">
        <v>19.78</v>
      </c>
      <c r="K1446" s="38">
        <f>0.1*I1446</f>
        <v>1.1140000000000001</v>
      </c>
      <c r="L1446" s="38">
        <f>0.03*I1446</f>
        <v>0.3342</v>
      </c>
      <c r="M1446" s="38">
        <f>0.06*I1446</f>
        <v>0.66839999999999999</v>
      </c>
      <c r="N1446" s="38">
        <f>0.02*I1446</f>
        <v>0.22280000000000003</v>
      </c>
      <c r="O1446" s="38">
        <f>0.02*I1446</f>
        <v>0.22280000000000003</v>
      </c>
      <c r="P1446" s="38">
        <f>0.0125*I1446</f>
        <v>0.13925000000000001</v>
      </c>
      <c r="Q1446" s="38">
        <f>0.05*I1446</f>
        <v>0.55700000000000005</v>
      </c>
      <c r="R1446" s="38">
        <f>0.009*I1446</f>
        <v>0.10026</v>
      </c>
      <c r="S1446" s="38">
        <f>0.001*I1446</f>
        <v>1.1140000000000001E-2</v>
      </c>
      <c r="T1446" s="39">
        <f>SUM(I1446:S1446)</f>
        <v>34.289849999999994</v>
      </c>
    </row>
    <row r="1447" spans="2:20" ht="28.5" x14ac:dyDescent="0.2">
      <c r="B1447" s="109">
        <v>1295</v>
      </c>
      <c r="C1447" s="30" t="s">
        <v>1409</v>
      </c>
      <c r="D1447" s="70" t="s">
        <v>67</v>
      </c>
      <c r="E1447" s="69" t="s">
        <v>67</v>
      </c>
      <c r="F1447" s="33">
        <v>2132</v>
      </c>
      <c r="G1447" s="34">
        <v>2991</v>
      </c>
      <c r="H1447" s="44">
        <v>2984</v>
      </c>
      <c r="I1447" s="71">
        <v>44.53</v>
      </c>
      <c r="J1447" s="72">
        <v>0</v>
      </c>
      <c r="K1447" s="38">
        <f>0.1*I1447</f>
        <v>4.4530000000000003</v>
      </c>
      <c r="L1447" s="38">
        <f>0.03*I1447</f>
        <v>1.3359000000000001</v>
      </c>
      <c r="M1447" s="38">
        <f>0.06*I1447</f>
        <v>2.6718000000000002</v>
      </c>
      <c r="N1447" s="38">
        <f>0.02*I1447</f>
        <v>0.89060000000000006</v>
      </c>
      <c r="O1447" s="38">
        <f>0.02*I1447</f>
        <v>0.89060000000000006</v>
      </c>
      <c r="P1447" s="38">
        <f>0.0125*I1447</f>
        <v>0.55662500000000004</v>
      </c>
      <c r="Q1447" s="38">
        <f>0.05*I1447</f>
        <v>2.2265000000000001</v>
      </c>
      <c r="R1447" s="38">
        <f>0.009*I1447</f>
        <v>0.40076999999999996</v>
      </c>
      <c r="S1447" s="38">
        <f>0.001*I1447</f>
        <v>4.453E-2</v>
      </c>
      <c r="T1447" s="39">
        <f>SUM(I1447:S1447)</f>
        <v>58.000325000000004</v>
      </c>
    </row>
    <row r="1448" spans="2:20" ht="28.5" x14ac:dyDescent="0.2">
      <c r="B1448" s="109">
        <v>1296</v>
      </c>
      <c r="C1448" s="30" t="s">
        <v>1410</v>
      </c>
      <c r="D1448" s="70" t="s">
        <v>67</v>
      </c>
      <c r="E1448" s="69" t="s">
        <v>67</v>
      </c>
      <c r="F1448" s="33">
        <v>2133</v>
      </c>
      <c r="G1448" s="34">
        <v>2992</v>
      </c>
      <c r="H1448" s="44">
        <v>2984</v>
      </c>
      <c r="I1448" s="71">
        <v>18.559999999999999</v>
      </c>
      <c r="J1448" s="72">
        <v>0</v>
      </c>
      <c r="K1448" s="38">
        <f>0.1*I1448</f>
        <v>1.8559999999999999</v>
      </c>
      <c r="L1448" s="38">
        <f>0.03*I1448</f>
        <v>0.55679999999999996</v>
      </c>
      <c r="M1448" s="38">
        <f>0.06*I1448</f>
        <v>1.1135999999999999</v>
      </c>
      <c r="N1448" s="38">
        <f>0.02*I1448</f>
        <v>0.37119999999999997</v>
      </c>
      <c r="O1448" s="38">
        <f>0.02*I1448</f>
        <v>0.37119999999999997</v>
      </c>
      <c r="P1448" s="38">
        <f>0.0125*I1448</f>
        <v>0.23199999999999998</v>
      </c>
      <c r="Q1448" s="38">
        <f>0.05*I1448</f>
        <v>0.92799999999999994</v>
      </c>
      <c r="R1448" s="38">
        <f>0.009*I1448</f>
        <v>0.16703999999999997</v>
      </c>
      <c r="S1448" s="38">
        <f>0.001*I1448</f>
        <v>1.856E-2</v>
      </c>
      <c r="T1448" s="39">
        <f>SUM(I1448:S1448)</f>
        <v>24.174400000000002</v>
      </c>
    </row>
    <row r="1449" spans="2:20" x14ac:dyDescent="0.2">
      <c r="B1449" s="215"/>
      <c r="C1449" s="215"/>
      <c r="D1449" s="215"/>
      <c r="E1449" s="215"/>
      <c r="F1449" s="215"/>
      <c r="G1449" s="215"/>
      <c r="H1449" s="215"/>
      <c r="I1449" s="215"/>
      <c r="J1449" s="215"/>
    </row>
    <row r="1450" spans="2:20" ht="15.75" x14ac:dyDescent="0.2">
      <c r="B1450" s="122"/>
      <c r="C1450" s="123"/>
      <c r="D1450" s="99"/>
      <c r="E1450" s="100"/>
      <c r="F1450" s="124"/>
      <c r="G1450" s="125"/>
      <c r="H1450" s="126"/>
      <c r="I1450" s="77"/>
      <c r="J1450" s="66"/>
    </row>
    <row r="1451" spans="2:20" ht="15.75" x14ac:dyDescent="0.2">
      <c r="B1451" s="122"/>
      <c r="C1451" s="123"/>
      <c r="D1451" s="99"/>
      <c r="E1451" s="100"/>
      <c r="F1451" s="124"/>
      <c r="G1451" s="125"/>
      <c r="H1451" s="126"/>
      <c r="I1451" s="77"/>
      <c r="J1451" s="66"/>
    </row>
    <row r="1452" spans="2:20" ht="15.75" x14ac:dyDescent="0.2">
      <c r="B1452" s="122"/>
      <c r="C1452" s="123"/>
      <c r="D1452" s="99"/>
      <c r="E1452" s="100"/>
      <c r="F1452" s="124"/>
      <c r="G1452" s="125"/>
      <c r="H1452" s="126"/>
      <c r="I1452" s="77"/>
      <c r="J1452" s="66"/>
    </row>
    <row r="1453" spans="2:20" ht="15.75" x14ac:dyDescent="0.2">
      <c r="B1453" s="207" t="s">
        <v>671</v>
      </c>
      <c r="C1453" s="207"/>
      <c r="D1453" s="207"/>
      <c r="E1453" s="207"/>
      <c r="F1453" s="207"/>
      <c r="G1453" s="207"/>
      <c r="H1453" s="207"/>
      <c r="I1453" s="207"/>
      <c r="J1453" s="207"/>
      <c r="K1453" s="82"/>
      <c r="L1453" s="82"/>
      <c r="M1453" s="82"/>
      <c r="N1453" s="82"/>
      <c r="O1453" s="82"/>
      <c r="P1453" s="82"/>
      <c r="Q1453" s="82"/>
      <c r="R1453" s="82"/>
      <c r="S1453" s="82"/>
      <c r="T1453" s="82"/>
    </row>
    <row r="1454" spans="2:20" ht="15.75" x14ac:dyDescent="0.2">
      <c r="B1454" s="82"/>
      <c r="C1454" s="82"/>
      <c r="D1454" s="82"/>
      <c r="E1454" s="82"/>
      <c r="F1454" s="82"/>
      <c r="G1454" s="82"/>
      <c r="H1454" s="82"/>
      <c r="I1454" s="82"/>
      <c r="J1454" s="82"/>
      <c r="K1454" s="82"/>
      <c r="L1454" s="82"/>
      <c r="M1454" s="82"/>
      <c r="N1454" s="82"/>
      <c r="O1454" s="82"/>
      <c r="P1454" s="82"/>
      <c r="Q1454" s="82"/>
      <c r="R1454" s="82"/>
      <c r="S1454" s="82"/>
      <c r="T1454" s="82"/>
    </row>
    <row r="1455" spans="2:20" ht="15.75" x14ac:dyDescent="0.2">
      <c r="B1455" s="218" t="s">
        <v>1411</v>
      </c>
      <c r="C1455" s="218"/>
      <c r="D1455" s="218"/>
      <c r="E1455" s="218"/>
      <c r="F1455" s="218"/>
      <c r="G1455" s="218"/>
      <c r="H1455" s="218"/>
      <c r="I1455" s="218"/>
      <c r="J1455" s="218"/>
      <c r="K1455" s="208" t="s">
        <v>7</v>
      </c>
      <c r="L1455" s="208"/>
      <c r="M1455" s="208"/>
      <c r="N1455" s="208"/>
      <c r="O1455" s="208"/>
      <c r="P1455" s="208"/>
      <c r="Q1455" s="82"/>
      <c r="R1455" s="82"/>
      <c r="S1455" s="82"/>
      <c r="T1455" s="82"/>
    </row>
    <row r="1456" spans="2:20" ht="22.5" x14ac:dyDescent="0.2">
      <c r="B1456" s="192" t="s">
        <v>8</v>
      </c>
      <c r="C1456" s="198" t="s">
        <v>1412</v>
      </c>
      <c r="D1456" s="200" t="s">
        <v>255</v>
      </c>
      <c r="E1456" s="201" t="s">
        <v>256</v>
      </c>
      <c r="F1456" s="202" t="s">
        <v>12</v>
      </c>
      <c r="G1456" s="198" t="s">
        <v>13</v>
      </c>
      <c r="H1456" s="199" t="s">
        <v>14</v>
      </c>
      <c r="I1456" s="69" t="s">
        <v>257</v>
      </c>
      <c r="J1456" s="69" t="s">
        <v>258</v>
      </c>
      <c r="K1456" s="25" t="s">
        <v>17</v>
      </c>
      <c r="L1456" s="25" t="s">
        <v>18</v>
      </c>
      <c r="M1456" s="25" t="s">
        <v>19</v>
      </c>
      <c r="N1456" s="25" t="s">
        <v>20</v>
      </c>
      <c r="O1456" s="25" t="s">
        <v>21</v>
      </c>
      <c r="P1456" s="25" t="s">
        <v>22</v>
      </c>
      <c r="Q1456" s="25" t="s">
        <v>23</v>
      </c>
      <c r="R1456" s="25" t="s">
        <v>24</v>
      </c>
      <c r="S1456" s="25" t="s">
        <v>25</v>
      </c>
      <c r="T1456" s="191" t="s">
        <v>26</v>
      </c>
    </row>
    <row r="1457" spans="1:20" ht="22.5" x14ac:dyDescent="0.2">
      <c r="B1457" s="192"/>
      <c r="C1457" s="198"/>
      <c r="D1457" s="200"/>
      <c r="E1457" s="201"/>
      <c r="F1457" s="202"/>
      <c r="G1457" s="198"/>
      <c r="H1457" s="199"/>
      <c r="I1457" s="69" t="s">
        <v>27</v>
      </c>
      <c r="J1457" s="69" t="s">
        <v>27</v>
      </c>
      <c r="K1457" s="28" t="s">
        <v>27</v>
      </c>
      <c r="L1457" s="28" t="s">
        <v>27</v>
      </c>
      <c r="M1457" s="28" t="s">
        <v>27</v>
      </c>
      <c r="N1457" s="28" t="s">
        <v>27</v>
      </c>
      <c r="O1457" s="28" t="s">
        <v>27</v>
      </c>
      <c r="P1457" s="28" t="s">
        <v>27</v>
      </c>
      <c r="Q1457" s="28" t="s">
        <v>27</v>
      </c>
      <c r="R1457" s="28" t="s">
        <v>27</v>
      </c>
      <c r="S1457" s="28" t="s">
        <v>27</v>
      </c>
      <c r="T1457" s="191"/>
    </row>
    <row r="1458" spans="1:20" ht="28.5" x14ac:dyDescent="0.2">
      <c r="B1458" s="109">
        <v>1297</v>
      </c>
      <c r="C1458" s="30" t="s">
        <v>1413</v>
      </c>
      <c r="D1458" s="70" t="s">
        <v>67</v>
      </c>
      <c r="E1458" s="69" t="s">
        <v>67</v>
      </c>
      <c r="F1458" s="33">
        <v>1276</v>
      </c>
      <c r="G1458" s="34">
        <v>2969</v>
      </c>
      <c r="H1458" s="35" t="s">
        <v>30</v>
      </c>
      <c r="I1458" s="71">
        <v>0.62</v>
      </c>
      <c r="J1458" s="72">
        <v>0.17</v>
      </c>
      <c r="K1458" s="38">
        <f>0.1*I1458</f>
        <v>6.2E-2</v>
      </c>
      <c r="L1458" s="38">
        <f>0.03*I1458</f>
        <v>1.8599999999999998E-2</v>
      </c>
      <c r="M1458" s="38">
        <f>0.06*I1458</f>
        <v>3.7199999999999997E-2</v>
      </c>
      <c r="N1458" s="38">
        <f>0.02*I1458</f>
        <v>1.24E-2</v>
      </c>
      <c r="O1458" s="38">
        <f>0.02*I1458</f>
        <v>1.24E-2</v>
      </c>
      <c r="P1458" s="38">
        <f>0.0125*I1458</f>
        <v>7.7499999999999999E-3</v>
      </c>
      <c r="Q1458" s="38">
        <f>0.05*I1458</f>
        <v>3.1E-2</v>
      </c>
      <c r="R1458" s="38">
        <f>0.009*I1458</f>
        <v>5.5799999999999999E-3</v>
      </c>
      <c r="S1458" s="38">
        <f>0.001*I1458</f>
        <v>6.2E-4</v>
      </c>
      <c r="T1458" s="39">
        <f>SUM(I1458:S1458)</f>
        <v>0.97755000000000003</v>
      </c>
    </row>
    <row r="1459" spans="1:20" ht="28.5" x14ac:dyDescent="0.2">
      <c r="B1459" s="109">
        <v>1298</v>
      </c>
      <c r="C1459" s="30" t="s">
        <v>1414</v>
      </c>
      <c r="D1459" s="70" t="s">
        <v>67</v>
      </c>
      <c r="E1459" s="69" t="s">
        <v>67</v>
      </c>
      <c r="F1459" s="33">
        <v>1277</v>
      </c>
      <c r="G1459" s="34">
        <v>2970</v>
      </c>
      <c r="H1459" s="35" t="s">
        <v>30</v>
      </c>
      <c r="I1459" s="71">
        <v>0</v>
      </c>
      <c r="J1459" s="72">
        <v>0</v>
      </c>
      <c r="K1459" s="38">
        <f>0.1*I1459</f>
        <v>0</v>
      </c>
      <c r="L1459" s="38">
        <f>0.03*I1459</f>
        <v>0</v>
      </c>
      <c r="M1459" s="38">
        <f>0.06*I1459</f>
        <v>0</v>
      </c>
      <c r="N1459" s="38">
        <f>0.02*I1459</f>
        <v>0</v>
      </c>
      <c r="O1459" s="38">
        <f>0.02*I1459</f>
        <v>0</v>
      </c>
      <c r="P1459" s="38">
        <f>0.0125*I1459</f>
        <v>0</v>
      </c>
      <c r="Q1459" s="38">
        <f>0.05*I1459</f>
        <v>0</v>
      </c>
      <c r="R1459" s="38">
        <f>0.009*I1459</f>
        <v>0</v>
      </c>
      <c r="S1459" s="38">
        <f>0.001*I1459</f>
        <v>0</v>
      </c>
      <c r="T1459" s="39">
        <f>SUM(I1459:S1459)</f>
        <v>0</v>
      </c>
    </row>
    <row r="1460" spans="1:20" ht="28.5" x14ac:dyDescent="0.2">
      <c r="B1460" s="109">
        <v>1299</v>
      </c>
      <c r="C1460" s="30" t="s">
        <v>1415</v>
      </c>
      <c r="D1460" s="70" t="s">
        <v>67</v>
      </c>
      <c r="E1460" s="69" t="s">
        <v>67</v>
      </c>
      <c r="F1460" s="33">
        <v>1685</v>
      </c>
      <c r="G1460" s="34">
        <v>2971</v>
      </c>
      <c r="H1460" s="35" t="s">
        <v>30</v>
      </c>
      <c r="I1460" s="71">
        <v>74.209999999999994</v>
      </c>
      <c r="J1460" s="72">
        <v>0</v>
      </c>
      <c r="K1460" s="38">
        <f>0.1*I1460</f>
        <v>7.4209999999999994</v>
      </c>
      <c r="L1460" s="38">
        <f>0.03*I1460</f>
        <v>2.2262999999999997</v>
      </c>
      <c r="M1460" s="38">
        <f>0.06*I1460</f>
        <v>4.4525999999999994</v>
      </c>
      <c r="N1460" s="38">
        <f>0.02*I1460</f>
        <v>1.4842</v>
      </c>
      <c r="O1460" s="38">
        <f>0.02*I1460</f>
        <v>1.4842</v>
      </c>
      <c r="P1460" s="38">
        <f>0.0125*I1460</f>
        <v>0.92762499999999992</v>
      </c>
      <c r="Q1460" s="38">
        <f>0.05*I1460</f>
        <v>3.7104999999999997</v>
      </c>
      <c r="R1460" s="38">
        <f>0.009*I1460</f>
        <v>0.66788999999999987</v>
      </c>
      <c r="S1460" s="38">
        <f>0.001*I1460</f>
        <v>7.4209999999999998E-2</v>
      </c>
      <c r="T1460" s="39">
        <f>SUM(I1460:S1460)</f>
        <v>96.658524999999997</v>
      </c>
    </row>
    <row r="1461" spans="1:20" x14ac:dyDescent="0.2">
      <c r="B1461" s="187"/>
      <c r="C1461" s="187"/>
      <c r="D1461" s="187"/>
      <c r="E1461" s="187"/>
      <c r="F1461" s="187"/>
      <c r="G1461" s="187"/>
      <c r="H1461" s="187"/>
      <c r="I1461" s="187"/>
      <c r="J1461" s="187"/>
      <c r="K1461" s="187"/>
      <c r="L1461" s="187"/>
      <c r="M1461" s="187"/>
      <c r="N1461" s="187"/>
      <c r="O1461" s="187"/>
      <c r="P1461" s="187"/>
      <c r="Q1461" s="187"/>
      <c r="R1461" s="187"/>
      <c r="S1461" s="187"/>
      <c r="T1461" s="187"/>
    </row>
    <row r="1462" spans="1:20" ht="15.75" x14ac:dyDescent="0.2">
      <c r="B1462" s="122"/>
      <c r="C1462" s="123"/>
      <c r="D1462" s="99"/>
      <c r="E1462" s="100"/>
      <c r="F1462" s="124"/>
      <c r="G1462" s="125"/>
      <c r="H1462" s="126"/>
      <c r="I1462" s="77"/>
      <c r="J1462" s="66"/>
    </row>
    <row r="1463" spans="1:20" ht="15.75" x14ac:dyDescent="0.2">
      <c r="B1463" s="122"/>
      <c r="C1463" s="123"/>
      <c r="D1463" s="99"/>
      <c r="E1463" s="100"/>
      <c r="F1463" s="124"/>
      <c r="G1463" s="125"/>
      <c r="H1463" s="126"/>
      <c r="I1463" s="77"/>
      <c r="J1463" s="66"/>
    </row>
    <row r="1464" spans="1:20" ht="15.75" x14ac:dyDescent="0.2">
      <c r="B1464" s="122"/>
      <c r="C1464" s="123"/>
      <c r="D1464" s="99"/>
      <c r="E1464" s="100"/>
      <c r="F1464" s="124"/>
      <c r="G1464" s="125"/>
      <c r="H1464" s="126"/>
      <c r="I1464" s="77"/>
      <c r="J1464" s="66"/>
    </row>
    <row r="1465" spans="1:20" ht="15.75" x14ac:dyDescent="0.2">
      <c r="B1465" s="122"/>
      <c r="C1465" s="123"/>
      <c r="D1465" s="99"/>
      <c r="E1465" s="100"/>
      <c r="F1465" s="124"/>
      <c r="G1465" s="125"/>
      <c r="H1465" s="126"/>
      <c r="I1465" s="77"/>
      <c r="J1465" s="66"/>
    </row>
    <row r="1466" spans="1:20" ht="15.75" x14ac:dyDescent="0.2">
      <c r="A1466" s="83"/>
      <c r="B1466" s="219" t="s">
        <v>441</v>
      </c>
      <c r="C1466" s="219"/>
      <c r="D1466" s="219"/>
      <c r="E1466" s="219"/>
      <c r="F1466" s="219"/>
      <c r="G1466" s="219"/>
      <c r="H1466" s="219"/>
      <c r="I1466" s="219"/>
      <c r="J1466" s="219"/>
      <c r="K1466" s="219" t="s">
        <v>7</v>
      </c>
      <c r="L1466" s="219"/>
      <c r="M1466" s="219"/>
      <c r="N1466" s="219"/>
      <c r="O1466" s="219"/>
      <c r="P1466" s="219"/>
      <c r="Q1466" s="82"/>
      <c r="R1466" s="82"/>
      <c r="S1466" s="82"/>
      <c r="T1466" s="82"/>
    </row>
    <row r="1467" spans="1:20" ht="22.5" x14ac:dyDescent="0.2">
      <c r="A1467" s="83"/>
      <c r="B1467" s="192" t="s">
        <v>8</v>
      </c>
      <c r="C1467" s="198" t="s">
        <v>9</v>
      </c>
      <c r="D1467" s="200" t="s">
        <v>255</v>
      </c>
      <c r="E1467" s="201" t="s">
        <v>256</v>
      </c>
      <c r="F1467" s="202" t="s">
        <v>12</v>
      </c>
      <c r="G1467" s="198" t="s">
        <v>13</v>
      </c>
      <c r="H1467" s="199" t="s">
        <v>14</v>
      </c>
      <c r="I1467" s="69" t="s">
        <v>257</v>
      </c>
      <c r="J1467" s="69" t="s">
        <v>258</v>
      </c>
      <c r="K1467" s="25" t="s">
        <v>17</v>
      </c>
      <c r="L1467" s="25" t="s">
        <v>18</v>
      </c>
      <c r="M1467" s="25" t="s">
        <v>19</v>
      </c>
      <c r="N1467" s="25" t="s">
        <v>20</v>
      </c>
      <c r="O1467" s="25" t="s">
        <v>21</v>
      </c>
      <c r="P1467" s="25" t="s">
        <v>22</v>
      </c>
      <c r="Q1467" s="25" t="s">
        <v>23</v>
      </c>
      <c r="R1467" s="25" t="s">
        <v>24</v>
      </c>
      <c r="S1467" s="25" t="s">
        <v>25</v>
      </c>
      <c r="T1467" s="191" t="s">
        <v>26</v>
      </c>
    </row>
    <row r="1468" spans="1:20" ht="22.5" x14ac:dyDescent="0.2">
      <c r="A1468" s="83"/>
      <c r="B1468" s="192"/>
      <c r="C1468" s="198"/>
      <c r="D1468" s="200"/>
      <c r="E1468" s="201"/>
      <c r="F1468" s="202"/>
      <c r="G1468" s="198"/>
      <c r="H1468" s="199"/>
      <c r="I1468" s="69" t="s">
        <v>27</v>
      </c>
      <c r="J1468" s="69" t="s">
        <v>28</v>
      </c>
      <c r="K1468" s="28" t="s">
        <v>27</v>
      </c>
      <c r="L1468" s="28" t="s">
        <v>27</v>
      </c>
      <c r="M1468" s="28" t="s">
        <v>27</v>
      </c>
      <c r="N1468" s="28" t="s">
        <v>27</v>
      </c>
      <c r="O1468" s="28" t="s">
        <v>27</v>
      </c>
      <c r="P1468" s="28" t="s">
        <v>27</v>
      </c>
      <c r="Q1468" s="28" t="s">
        <v>27</v>
      </c>
      <c r="R1468" s="28" t="s">
        <v>27</v>
      </c>
      <c r="S1468" s="28" t="s">
        <v>27</v>
      </c>
      <c r="T1468" s="191"/>
    </row>
    <row r="1469" spans="1:20" ht="28.5" x14ac:dyDescent="0.2">
      <c r="A1469" s="83"/>
      <c r="B1469" s="84">
        <v>1300</v>
      </c>
      <c r="C1469" s="30" t="s">
        <v>442</v>
      </c>
      <c r="D1469" s="70" t="s">
        <v>67</v>
      </c>
      <c r="E1469" s="69" t="s">
        <v>67</v>
      </c>
      <c r="F1469" s="85" t="s">
        <v>30</v>
      </c>
      <c r="G1469" s="34">
        <v>3485</v>
      </c>
      <c r="H1469" s="86" t="s">
        <v>30</v>
      </c>
      <c r="I1469" s="71">
        <f>I1487*0.5</f>
        <v>218.97499999999999</v>
      </c>
      <c r="J1469" s="72">
        <v>0</v>
      </c>
      <c r="K1469" s="38">
        <f t="shared" ref="K1469:K1501" si="363">0.1*I1469</f>
        <v>21.897500000000001</v>
      </c>
      <c r="L1469" s="38">
        <f t="shared" ref="L1469:L1501" si="364">0.03*I1469</f>
        <v>6.5692499999999994</v>
      </c>
      <c r="M1469" s="38">
        <f t="shared" ref="M1469:M1501" si="365">0.06*I1469</f>
        <v>13.138499999999999</v>
      </c>
      <c r="N1469" s="38">
        <f t="shared" ref="N1469:N1501" si="366">0.02*I1469</f>
        <v>4.3795000000000002</v>
      </c>
      <c r="O1469" s="38">
        <f t="shared" ref="O1469:O1501" si="367">0.02*I1469</f>
        <v>4.3795000000000002</v>
      </c>
      <c r="P1469" s="38">
        <f t="shared" ref="P1469:P1501" si="368">0.0125*I1469</f>
        <v>2.7371875000000001</v>
      </c>
      <c r="Q1469" s="38">
        <f t="shared" ref="Q1469:Q1501" si="369">0.05*I1469</f>
        <v>10.94875</v>
      </c>
      <c r="R1469" s="38">
        <f t="shared" ref="R1469:R1501" si="370">0.009*I1469</f>
        <v>1.9707749999999997</v>
      </c>
      <c r="S1469" s="38">
        <f t="shared" ref="S1469:S1501" si="371">0.001*I1469</f>
        <v>0.218975</v>
      </c>
      <c r="T1469" s="39">
        <f t="shared" ref="T1469:T1501" si="372">SUM(I1469:S1469)</f>
        <v>285.21493750000008</v>
      </c>
    </row>
    <row r="1470" spans="1:20" ht="28.5" x14ac:dyDescent="0.2">
      <c r="A1470" s="83"/>
      <c r="B1470" s="84">
        <v>1301</v>
      </c>
      <c r="C1470" s="30" t="s">
        <v>443</v>
      </c>
      <c r="D1470" s="70" t="s">
        <v>67</v>
      </c>
      <c r="E1470" s="69" t="s">
        <v>67</v>
      </c>
      <c r="F1470" s="85" t="s">
        <v>30</v>
      </c>
      <c r="G1470" s="34">
        <v>3486</v>
      </c>
      <c r="H1470" s="86" t="s">
        <v>30</v>
      </c>
      <c r="I1470" s="71">
        <f>I1487</f>
        <v>437.95</v>
      </c>
      <c r="J1470" s="72">
        <v>0</v>
      </c>
      <c r="K1470" s="38">
        <f t="shared" si="363"/>
        <v>43.795000000000002</v>
      </c>
      <c r="L1470" s="38">
        <f t="shared" si="364"/>
        <v>13.138499999999999</v>
      </c>
      <c r="M1470" s="38">
        <f t="shared" si="365"/>
        <v>26.276999999999997</v>
      </c>
      <c r="N1470" s="38">
        <f t="shared" si="366"/>
        <v>8.7590000000000003</v>
      </c>
      <c r="O1470" s="38">
        <f t="shared" si="367"/>
        <v>8.7590000000000003</v>
      </c>
      <c r="P1470" s="38">
        <f t="shared" si="368"/>
        <v>5.4743750000000002</v>
      </c>
      <c r="Q1470" s="38">
        <f t="shared" si="369"/>
        <v>21.897500000000001</v>
      </c>
      <c r="R1470" s="38">
        <f t="shared" si="370"/>
        <v>3.9415499999999994</v>
      </c>
      <c r="S1470" s="38">
        <f t="shared" si="371"/>
        <v>0.43795000000000001</v>
      </c>
      <c r="T1470" s="39">
        <f t="shared" si="372"/>
        <v>570.42987500000015</v>
      </c>
    </row>
    <row r="1471" spans="1:20" ht="25.5" x14ac:dyDescent="0.2">
      <c r="A1471" s="83"/>
      <c r="B1471" s="84">
        <v>1302</v>
      </c>
      <c r="C1471" s="30" t="s">
        <v>444</v>
      </c>
      <c r="D1471" s="70">
        <v>625.89</v>
      </c>
      <c r="E1471" s="69">
        <v>653.79999999999995</v>
      </c>
      <c r="F1471" s="85" t="s">
        <v>30</v>
      </c>
      <c r="G1471" s="34">
        <v>3487</v>
      </c>
      <c r="H1471" s="86" t="s">
        <v>30</v>
      </c>
      <c r="I1471" s="71">
        <v>111.35</v>
      </c>
      <c r="J1471" s="72">
        <v>0</v>
      </c>
      <c r="K1471" s="38">
        <f t="shared" si="363"/>
        <v>11.135</v>
      </c>
      <c r="L1471" s="38">
        <f t="shared" si="364"/>
        <v>3.3404999999999996</v>
      </c>
      <c r="M1471" s="38">
        <f t="shared" si="365"/>
        <v>6.6809999999999992</v>
      </c>
      <c r="N1471" s="38">
        <f t="shared" si="366"/>
        <v>2.2269999999999999</v>
      </c>
      <c r="O1471" s="38">
        <f t="shared" si="367"/>
        <v>2.2269999999999999</v>
      </c>
      <c r="P1471" s="38">
        <f t="shared" si="368"/>
        <v>1.391875</v>
      </c>
      <c r="Q1471" s="38">
        <f t="shared" si="369"/>
        <v>5.5674999999999999</v>
      </c>
      <c r="R1471" s="38">
        <f t="shared" si="370"/>
        <v>1.0021499999999999</v>
      </c>
      <c r="S1471" s="38">
        <f t="shared" si="371"/>
        <v>0.11134999999999999</v>
      </c>
      <c r="T1471" s="39">
        <f t="shared" si="372"/>
        <v>145.03337500000001</v>
      </c>
    </row>
    <row r="1472" spans="1:20" ht="25.5" x14ac:dyDescent="0.2">
      <c r="A1472" s="83"/>
      <c r="B1472" s="84">
        <v>1303</v>
      </c>
      <c r="C1472" s="30" t="s">
        <v>445</v>
      </c>
      <c r="D1472" s="70">
        <v>1251.79</v>
      </c>
      <c r="E1472" s="69">
        <v>1307.6199999999999</v>
      </c>
      <c r="F1472" s="85" t="s">
        <v>30</v>
      </c>
      <c r="G1472" s="34">
        <v>3488</v>
      </c>
      <c r="H1472" s="86" t="s">
        <v>30</v>
      </c>
      <c r="I1472" s="71">
        <v>168.88</v>
      </c>
      <c r="J1472" s="72">
        <v>0</v>
      </c>
      <c r="K1472" s="38">
        <f t="shared" si="363"/>
        <v>16.888000000000002</v>
      </c>
      <c r="L1472" s="38">
        <f t="shared" si="364"/>
        <v>5.0663999999999998</v>
      </c>
      <c r="M1472" s="38">
        <f t="shared" si="365"/>
        <v>10.1328</v>
      </c>
      <c r="N1472" s="38">
        <f t="shared" si="366"/>
        <v>3.3776000000000002</v>
      </c>
      <c r="O1472" s="38">
        <f t="shared" si="367"/>
        <v>3.3776000000000002</v>
      </c>
      <c r="P1472" s="38">
        <f t="shared" si="368"/>
        <v>2.1110000000000002</v>
      </c>
      <c r="Q1472" s="38">
        <f t="shared" si="369"/>
        <v>8.4440000000000008</v>
      </c>
      <c r="R1472" s="38">
        <f t="shared" si="370"/>
        <v>1.5199199999999999</v>
      </c>
      <c r="S1472" s="38">
        <f t="shared" si="371"/>
        <v>0.16888</v>
      </c>
      <c r="T1472" s="39">
        <f t="shared" si="372"/>
        <v>219.96619999999999</v>
      </c>
    </row>
    <row r="1473" spans="1:20" ht="25.5" x14ac:dyDescent="0.2">
      <c r="A1473" s="83"/>
      <c r="B1473" s="84">
        <v>1304</v>
      </c>
      <c r="C1473" s="30" t="s">
        <v>446</v>
      </c>
      <c r="D1473" s="70">
        <v>2503.58</v>
      </c>
      <c r="E1473" s="69">
        <v>2615.2399999999998</v>
      </c>
      <c r="F1473" s="85" t="s">
        <v>30</v>
      </c>
      <c r="G1473" s="34">
        <v>3489</v>
      </c>
      <c r="H1473" s="86" t="s">
        <v>30</v>
      </c>
      <c r="I1473" s="71">
        <v>228.27</v>
      </c>
      <c r="J1473" s="72">
        <v>0</v>
      </c>
      <c r="K1473" s="38">
        <f t="shared" si="363"/>
        <v>22.827000000000002</v>
      </c>
      <c r="L1473" s="38">
        <f t="shared" si="364"/>
        <v>6.8480999999999996</v>
      </c>
      <c r="M1473" s="38">
        <f t="shared" si="365"/>
        <v>13.696199999999999</v>
      </c>
      <c r="N1473" s="38">
        <f t="shared" si="366"/>
        <v>4.5654000000000003</v>
      </c>
      <c r="O1473" s="38">
        <f t="shared" si="367"/>
        <v>4.5654000000000003</v>
      </c>
      <c r="P1473" s="38">
        <f t="shared" si="368"/>
        <v>2.8533750000000002</v>
      </c>
      <c r="Q1473" s="38">
        <f t="shared" si="369"/>
        <v>11.413500000000001</v>
      </c>
      <c r="R1473" s="38">
        <f t="shared" si="370"/>
        <v>2.05443</v>
      </c>
      <c r="S1473" s="38">
        <f t="shared" si="371"/>
        <v>0.22827000000000003</v>
      </c>
      <c r="T1473" s="39">
        <f t="shared" si="372"/>
        <v>297.32167500000008</v>
      </c>
    </row>
    <row r="1474" spans="1:20" ht="25.5" x14ac:dyDescent="0.2">
      <c r="A1474" s="83"/>
      <c r="B1474" s="84">
        <v>1305</v>
      </c>
      <c r="C1474" s="30" t="s">
        <v>447</v>
      </c>
      <c r="D1474" s="70">
        <v>5007.1499999999996</v>
      </c>
      <c r="E1474" s="69">
        <v>5230.47</v>
      </c>
      <c r="F1474" s="85" t="s">
        <v>30</v>
      </c>
      <c r="G1474" s="34">
        <v>3490</v>
      </c>
      <c r="H1474" s="86" t="s">
        <v>30</v>
      </c>
      <c r="I1474" s="71">
        <v>319.17</v>
      </c>
      <c r="J1474" s="72">
        <v>0</v>
      </c>
      <c r="K1474" s="38">
        <f t="shared" si="363"/>
        <v>31.917000000000002</v>
      </c>
      <c r="L1474" s="38">
        <f t="shared" si="364"/>
        <v>9.5751000000000008</v>
      </c>
      <c r="M1474" s="38">
        <f t="shared" si="365"/>
        <v>19.150200000000002</v>
      </c>
      <c r="N1474" s="38">
        <f t="shared" si="366"/>
        <v>6.3834000000000009</v>
      </c>
      <c r="O1474" s="38">
        <f t="shared" si="367"/>
        <v>6.3834000000000009</v>
      </c>
      <c r="P1474" s="38">
        <f t="shared" si="368"/>
        <v>3.9896250000000002</v>
      </c>
      <c r="Q1474" s="38">
        <f t="shared" si="369"/>
        <v>15.958500000000001</v>
      </c>
      <c r="R1474" s="38">
        <f t="shared" si="370"/>
        <v>2.8725299999999998</v>
      </c>
      <c r="S1474" s="38">
        <f t="shared" si="371"/>
        <v>0.31917000000000001</v>
      </c>
      <c r="T1474" s="39">
        <f t="shared" si="372"/>
        <v>415.71892499999996</v>
      </c>
    </row>
    <row r="1475" spans="1:20" ht="25.5" x14ac:dyDescent="0.2">
      <c r="A1475" s="83"/>
      <c r="B1475" s="84">
        <v>1306</v>
      </c>
      <c r="C1475" s="30" t="s">
        <v>448</v>
      </c>
      <c r="D1475" s="70">
        <v>10014.299999999999</v>
      </c>
      <c r="E1475" s="69">
        <v>10460.94</v>
      </c>
      <c r="F1475" s="85" t="s">
        <v>30</v>
      </c>
      <c r="G1475" s="34">
        <v>3491</v>
      </c>
      <c r="H1475" s="86" t="s">
        <v>30</v>
      </c>
      <c r="I1475" s="71">
        <v>636.51</v>
      </c>
      <c r="J1475" s="72">
        <v>0</v>
      </c>
      <c r="K1475" s="38">
        <f t="shared" si="363"/>
        <v>63.651000000000003</v>
      </c>
      <c r="L1475" s="38">
        <f t="shared" si="364"/>
        <v>19.095299999999998</v>
      </c>
      <c r="M1475" s="38">
        <f t="shared" si="365"/>
        <v>38.190599999999996</v>
      </c>
      <c r="N1475" s="38">
        <f t="shared" si="366"/>
        <v>12.7302</v>
      </c>
      <c r="O1475" s="38">
        <f t="shared" si="367"/>
        <v>12.7302</v>
      </c>
      <c r="P1475" s="38">
        <f t="shared" si="368"/>
        <v>7.9563750000000004</v>
      </c>
      <c r="Q1475" s="38">
        <f t="shared" si="369"/>
        <v>31.825500000000002</v>
      </c>
      <c r="R1475" s="38">
        <f t="shared" si="370"/>
        <v>5.7285899999999996</v>
      </c>
      <c r="S1475" s="38">
        <f t="shared" si="371"/>
        <v>0.63651000000000002</v>
      </c>
      <c r="T1475" s="39">
        <f t="shared" si="372"/>
        <v>829.05427499999996</v>
      </c>
    </row>
    <row r="1476" spans="1:20" ht="25.5" x14ac:dyDescent="0.2">
      <c r="A1476" s="83"/>
      <c r="B1476" s="84">
        <v>1307</v>
      </c>
      <c r="C1476" s="30" t="s">
        <v>449</v>
      </c>
      <c r="D1476" s="70">
        <v>15021.47</v>
      </c>
      <c r="E1476" s="69">
        <v>15691.43</v>
      </c>
      <c r="F1476" s="85" t="s">
        <v>30</v>
      </c>
      <c r="G1476" s="34">
        <v>3492</v>
      </c>
      <c r="H1476" s="86" t="s">
        <v>30</v>
      </c>
      <c r="I1476" s="71">
        <v>681.04</v>
      </c>
      <c r="J1476" s="72">
        <v>0</v>
      </c>
      <c r="K1476" s="38">
        <f t="shared" si="363"/>
        <v>68.103999999999999</v>
      </c>
      <c r="L1476" s="38">
        <f t="shared" si="364"/>
        <v>20.431199999999997</v>
      </c>
      <c r="M1476" s="38">
        <f t="shared" si="365"/>
        <v>40.862399999999994</v>
      </c>
      <c r="N1476" s="38">
        <f t="shared" si="366"/>
        <v>13.620799999999999</v>
      </c>
      <c r="O1476" s="38">
        <f t="shared" si="367"/>
        <v>13.620799999999999</v>
      </c>
      <c r="P1476" s="38">
        <f t="shared" si="368"/>
        <v>8.5129999999999999</v>
      </c>
      <c r="Q1476" s="38">
        <f t="shared" si="369"/>
        <v>34.052</v>
      </c>
      <c r="R1476" s="38">
        <f t="shared" si="370"/>
        <v>6.1293599999999993</v>
      </c>
      <c r="S1476" s="38">
        <f t="shared" si="371"/>
        <v>0.68103999999999998</v>
      </c>
      <c r="T1476" s="39">
        <f t="shared" si="372"/>
        <v>887.05460000000016</v>
      </c>
    </row>
    <row r="1477" spans="1:20" ht="25.5" x14ac:dyDescent="0.2">
      <c r="A1477" s="83"/>
      <c r="B1477" s="84">
        <v>1308</v>
      </c>
      <c r="C1477" s="30" t="s">
        <v>450</v>
      </c>
      <c r="D1477" s="70">
        <v>25035.77</v>
      </c>
      <c r="E1477" s="69">
        <v>26152.37</v>
      </c>
      <c r="F1477" s="85" t="s">
        <v>30</v>
      </c>
      <c r="G1477" s="34">
        <v>3493</v>
      </c>
      <c r="H1477" s="86" t="s">
        <v>30</v>
      </c>
      <c r="I1477" s="71">
        <v>862.9</v>
      </c>
      <c r="J1477" s="72">
        <v>0</v>
      </c>
      <c r="K1477" s="38">
        <f t="shared" si="363"/>
        <v>86.29</v>
      </c>
      <c r="L1477" s="38">
        <f t="shared" si="364"/>
        <v>25.886999999999997</v>
      </c>
      <c r="M1477" s="38">
        <f t="shared" si="365"/>
        <v>51.773999999999994</v>
      </c>
      <c r="N1477" s="38">
        <f t="shared" si="366"/>
        <v>17.257999999999999</v>
      </c>
      <c r="O1477" s="38">
        <f t="shared" si="367"/>
        <v>17.257999999999999</v>
      </c>
      <c r="P1477" s="38">
        <f t="shared" si="368"/>
        <v>10.786250000000001</v>
      </c>
      <c r="Q1477" s="38">
        <f t="shared" si="369"/>
        <v>43.145000000000003</v>
      </c>
      <c r="R1477" s="38">
        <f t="shared" si="370"/>
        <v>7.7660999999999989</v>
      </c>
      <c r="S1477" s="38">
        <f t="shared" si="371"/>
        <v>0.8629</v>
      </c>
      <c r="T1477" s="39">
        <f t="shared" si="372"/>
        <v>1123.9272500000002</v>
      </c>
    </row>
    <row r="1478" spans="1:20" ht="25.5" x14ac:dyDescent="0.2">
      <c r="A1478" s="83"/>
      <c r="B1478" s="84">
        <v>1309</v>
      </c>
      <c r="C1478" s="30" t="s">
        <v>451</v>
      </c>
      <c r="D1478" s="70">
        <v>37553.65</v>
      </c>
      <c r="E1478" s="69">
        <v>39228.54</v>
      </c>
      <c r="F1478" s="85" t="s">
        <v>30</v>
      </c>
      <c r="G1478" s="34">
        <v>3494</v>
      </c>
      <c r="H1478" s="86" t="s">
        <v>30</v>
      </c>
      <c r="I1478" s="71">
        <v>1091.1500000000001</v>
      </c>
      <c r="J1478" s="72">
        <v>0</v>
      </c>
      <c r="K1478" s="38">
        <f t="shared" si="363"/>
        <v>109.11500000000001</v>
      </c>
      <c r="L1478" s="38">
        <f t="shared" si="364"/>
        <v>32.734500000000004</v>
      </c>
      <c r="M1478" s="38">
        <f t="shared" si="365"/>
        <v>65.469000000000008</v>
      </c>
      <c r="N1478" s="38">
        <f t="shared" si="366"/>
        <v>21.823000000000004</v>
      </c>
      <c r="O1478" s="38">
        <f t="shared" si="367"/>
        <v>21.823000000000004</v>
      </c>
      <c r="P1478" s="38">
        <f t="shared" si="368"/>
        <v>13.639375000000001</v>
      </c>
      <c r="Q1478" s="38">
        <f t="shared" si="369"/>
        <v>54.557500000000005</v>
      </c>
      <c r="R1478" s="38">
        <f t="shared" si="370"/>
        <v>9.8203499999999995</v>
      </c>
      <c r="S1478" s="38">
        <f t="shared" si="371"/>
        <v>1.0911500000000001</v>
      </c>
      <c r="T1478" s="39">
        <f t="shared" si="372"/>
        <v>1421.2228750000002</v>
      </c>
    </row>
    <row r="1479" spans="1:20" ht="25.5" x14ac:dyDescent="0.2">
      <c r="A1479" s="83"/>
      <c r="B1479" s="84">
        <v>1310</v>
      </c>
      <c r="C1479" s="30" t="s">
        <v>452</v>
      </c>
      <c r="D1479" s="70">
        <v>50071.55</v>
      </c>
      <c r="E1479" s="69">
        <v>52304.74</v>
      </c>
      <c r="F1479" s="85" t="s">
        <v>30</v>
      </c>
      <c r="G1479" s="34">
        <v>3495</v>
      </c>
      <c r="H1479" s="86" t="s">
        <v>30</v>
      </c>
      <c r="I1479" s="71">
        <v>1456.73</v>
      </c>
      <c r="J1479" s="72">
        <v>0</v>
      </c>
      <c r="K1479" s="38">
        <f t="shared" si="363"/>
        <v>145.673</v>
      </c>
      <c r="L1479" s="38">
        <f t="shared" si="364"/>
        <v>43.701900000000002</v>
      </c>
      <c r="M1479" s="38">
        <f t="shared" si="365"/>
        <v>87.403800000000004</v>
      </c>
      <c r="N1479" s="38">
        <f t="shared" si="366"/>
        <v>29.134600000000002</v>
      </c>
      <c r="O1479" s="38">
        <f t="shared" si="367"/>
        <v>29.134600000000002</v>
      </c>
      <c r="P1479" s="38">
        <f t="shared" si="368"/>
        <v>18.209125</v>
      </c>
      <c r="Q1479" s="38">
        <f t="shared" si="369"/>
        <v>72.836500000000001</v>
      </c>
      <c r="R1479" s="38">
        <f t="shared" si="370"/>
        <v>13.110569999999999</v>
      </c>
      <c r="S1479" s="38">
        <f t="shared" si="371"/>
        <v>1.4567300000000001</v>
      </c>
      <c r="T1479" s="39">
        <f t="shared" si="372"/>
        <v>1897.3908250000004</v>
      </c>
    </row>
    <row r="1480" spans="1:20" ht="25.5" x14ac:dyDescent="0.2">
      <c r="A1480" s="83"/>
      <c r="B1480" s="84">
        <v>1311</v>
      </c>
      <c r="C1480" s="30" t="s">
        <v>453</v>
      </c>
      <c r="D1480" s="70">
        <v>62589.43</v>
      </c>
      <c r="E1480" s="69">
        <v>65380.92</v>
      </c>
      <c r="F1480" s="85" t="s">
        <v>30</v>
      </c>
      <c r="G1480" s="34">
        <v>3496</v>
      </c>
      <c r="H1480" s="86" t="s">
        <v>30</v>
      </c>
      <c r="I1480" s="71">
        <v>1729.5</v>
      </c>
      <c r="J1480" s="72">
        <v>0</v>
      </c>
      <c r="K1480" s="38">
        <f t="shared" si="363"/>
        <v>172.95000000000002</v>
      </c>
      <c r="L1480" s="38">
        <f t="shared" si="364"/>
        <v>51.884999999999998</v>
      </c>
      <c r="M1480" s="38">
        <f t="shared" si="365"/>
        <v>103.77</v>
      </c>
      <c r="N1480" s="38">
        <f t="shared" si="366"/>
        <v>34.590000000000003</v>
      </c>
      <c r="O1480" s="38">
        <f t="shared" si="367"/>
        <v>34.590000000000003</v>
      </c>
      <c r="P1480" s="38">
        <f t="shared" si="368"/>
        <v>21.618750000000002</v>
      </c>
      <c r="Q1480" s="38">
        <f t="shared" si="369"/>
        <v>86.475000000000009</v>
      </c>
      <c r="R1480" s="38">
        <f t="shared" si="370"/>
        <v>15.565499999999998</v>
      </c>
      <c r="S1480" s="38">
        <f t="shared" si="371"/>
        <v>1.7295</v>
      </c>
      <c r="T1480" s="39">
        <f t="shared" si="372"/>
        <v>2252.6737500000004</v>
      </c>
    </row>
    <row r="1481" spans="1:20" ht="25.5" x14ac:dyDescent="0.2">
      <c r="A1481" s="83"/>
      <c r="B1481" s="84">
        <v>1312</v>
      </c>
      <c r="C1481" s="30" t="s">
        <v>454</v>
      </c>
      <c r="D1481" s="70">
        <v>100143.09</v>
      </c>
      <c r="E1481" s="69">
        <v>104609.47</v>
      </c>
      <c r="F1481" s="85" t="s">
        <v>30</v>
      </c>
      <c r="G1481" s="34">
        <v>3497</v>
      </c>
      <c r="H1481" s="86" t="s">
        <v>30</v>
      </c>
      <c r="I1481" s="71">
        <v>2273.23</v>
      </c>
      <c r="J1481" s="72">
        <v>0</v>
      </c>
      <c r="K1481" s="38">
        <f t="shared" si="363"/>
        <v>227.32300000000001</v>
      </c>
      <c r="L1481" s="38">
        <f t="shared" si="364"/>
        <v>68.196899999999999</v>
      </c>
      <c r="M1481" s="38">
        <f t="shared" si="365"/>
        <v>136.3938</v>
      </c>
      <c r="N1481" s="38">
        <f t="shared" si="366"/>
        <v>45.464600000000004</v>
      </c>
      <c r="O1481" s="38">
        <f t="shared" si="367"/>
        <v>45.464600000000004</v>
      </c>
      <c r="P1481" s="38">
        <f t="shared" si="368"/>
        <v>28.415375000000001</v>
      </c>
      <c r="Q1481" s="38">
        <f t="shared" si="369"/>
        <v>113.6615</v>
      </c>
      <c r="R1481" s="38">
        <f t="shared" si="370"/>
        <v>20.459069999999997</v>
      </c>
      <c r="S1481" s="38">
        <f t="shared" si="371"/>
        <v>2.2732299999999999</v>
      </c>
      <c r="T1481" s="39">
        <f t="shared" si="372"/>
        <v>2960.8820749999991</v>
      </c>
    </row>
    <row r="1482" spans="1:20" ht="25.5" x14ac:dyDescent="0.2">
      <c r="A1482" s="83"/>
      <c r="B1482" s="84">
        <v>1313</v>
      </c>
      <c r="C1482" s="30" t="s">
        <v>455</v>
      </c>
      <c r="D1482" s="70">
        <v>150214.64000000001</v>
      </c>
      <c r="E1482" s="69">
        <v>156914.21</v>
      </c>
      <c r="F1482" s="85" t="s">
        <v>30</v>
      </c>
      <c r="G1482" s="34">
        <v>3498</v>
      </c>
      <c r="H1482" s="86" t="s">
        <v>30</v>
      </c>
      <c r="I1482" s="71">
        <v>3408.91</v>
      </c>
      <c r="J1482" s="72">
        <v>0</v>
      </c>
      <c r="K1482" s="38">
        <f t="shared" si="363"/>
        <v>340.89100000000002</v>
      </c>
      <c r="L1482" s="38">
        <f t="shared" si="364"/>
        <v>102.26729999999999</v>
      </c>
      <c r="M1482" s="38">
        <f t="shared" si="365"/>
        <v>204.53459999999998</v>
      </c>
      <c r="N1482" s="38">
        <f t="shared" si="366"/>
        <v>68.178200000000004</v>
      </c>
      <c r="O1482" s="38">
        <f t="shared" si="367"/>
        <v>68.178200000000004</v>
      </c>
      <c r="P1482" s="38">
        <f t="shared" si="368"/>
        <v>42.611375000000002</v>
      </c>
      <c r="Q1482" s="38">
        <f t="shared" si="369"/>
        <v>170.44550000000001</v>
      </c>
      <c r="R1482" s="38">
        <f t="shared" si="370"/>
        <v>30.680189999999996</v>
      </c>
      <c r="S1482" s="38">
        <f t="shared" si="371"/>
        <v>3.4089100000000001</v>
      </c>
      <c r="T1482" s="39">
        <f t="shared" si="372"/>
        <v>4440.1052750000008</v>
      </c>
    </row>
    <row r="1483" spans="1:20" ht="25.5" x14ac:dyDescent="0.2">
      <c r="A1483" s="83"/>
      <c r="B1483" s="84">
        <v>1314</v>
      </c>
      <c r="C1483" s="30" t="s">
        <v>456</v>
      </c>
      <c r="D1483" s="70">
        <v>250357.73</v>
      </c>
      <c r="E1483" s="69">
        <v>261523.68</v>
      </c>
      <c r="F1483" s="85" t="s">
        <v>30</v>
      </c>
      <c r="G1483" s="34">
        <v>3499</v>
      </c>
      <c r="H1483" s="86" t="s">
        <v>30</v>
      </c>
      <c r="I1483" s="71">
        <v>4166.03</v>
      </c>
      <c r="J1483" s="72">
        <v>0</v>
      </c>
      <c r="K1483" s="38">
        <f t="shared" si="363"/>
        <v>416.60300000000001</v>
      </c>
      <c r="L1483" s="38">
        <f t="shared" si="364"/>
        <v>124.98089999999999</v>
      </c>
      <c r="M1483" s="38">
        <f t="shared" si="365"/>
        <v>249.96179999999998</v>
      </c>
      <c r="N1483" s="38">
        <f t="shared" si="366"/>
        <v>83.320599999999999</v>
      </c>
      <c r="O1483" s="38">
        <f t="shared" si="367"/>
        <v>83.320599999999999</v>
      </c>
      <c r="P1483" s="38">
        <f t="shared" si="368"/>
        <v>52.075375000000001</v>
      </c>
      <c r="Q1483" s="38">
        <f t="shared" si="369"/>
        <v>208.3015</v>
      </c>
      <c r="R1483" s="38">
        <f t="shared" si="370"/>
        <v>37.494269999999993</v>
      </c>
      <c r="S1483" s="38">
        <f t="shared" si="371"/>
        <v>4.1660300000000001</v>
      </c>
      <c r="T1483" s="39">
        <f t="shared" si="372"/>
        <v>5426.2540749999998</v>
      </c>
    </row>
    <row r="1484" spans="1:20" ht="25.5" x14ac:dyDescent="0.2">
      <c r="A1484" s="83"/>
      <c r="B1484" s="84">
        <v>1315</v>
      </c>
      <c r="C1484" s="30" t="s">
        <v>457</v>
      </c>
      <c r="D1484" s="70">
        <v>375536.58</v>
      </c>
      <c r="E1484" s="69">
        <v>392285.51</v>
      </c>
      <c r="F1484" s="85" t="s">
        <v>30</v>
      </c>
      <c r="G1484" s="34">
        <v>3500</v>
      </c>
      <c r="H1484" s="86" t="s">
        <v>30</v>
      </c>
      <c r="I1484" s="71">
        <v>4923.17</v>
      </c>
      <c r="J1484" s="72">
        <v>0</v>
      </c>
      <c r="K1484" s="38">
        <f t="shared" si="363"/>
        <v>492.31700000000001</v>
      </c>
      <c r="L1484" s="38">
        <f t="shared" si="364"/>
        <v>147.6951</v>
      </c>
      <c r="M1484" s="38">
        <f t="shared" si="365"/>
        <v>295.39019999999999</v>
      </c>
      <c r="N1484" s="38">
        <f t="shared" si="366"/>
        <v>98.463400000000007</v>
      </c>
      <c r="O1484" s="38">
        <f t="shared" si="367"/>
        <v>98.463400000000007</v>
      </c>
      <c r="P1484" s="38">
        <f t="shared" si="368"/>
        <v>61.539625000000001</v>
      </c>
      <c r="Q1484" s="38">
        <f t="shared" si="369"/>
        <v>246.1585</v>
      </c>
      <c r="R1484" s="38">
        <f t="shared" si="370"/>
        <v>44.308529999999998</v>
      </c>
      <c r="S1484" s="38">
        <f t="shared" si="371"/>
        <v>4.9231699999999998</v>
      </c>
      <c r="T1484" s="39">
        <f t="shared" si="372"/>
        <v>6412.4289250000002</v>
      </c>
    </row>
    <row r="1485" spans="1:20" ht="25.5" x14ac:dyDescent="0.2">
      <c r="A1485" s="83"/>
      <c r="B1485" s="84">
        <v>1316</v>
      </c>
      <c r="C1485" s="30" t="s">
        <v>458</v>
      </c>
      <c r="D1485" s="70">
        <v>500715.44</v>
      </c>
      <c r="E1485" s="69">
        <v>523047.35</v>
      </c>
      <c r="F1485" s="85" t="s">
        <v>30</v>
      </c>
      <c r="G1485" s="34">
        <v>3501</v>
      </c>
      <c r="H1485" s="86" t="s">
        <v>30</v>
      </c>
      <c r="I1485" s="71">
        <v>5680.28</v>
      </c>
      <c r="J1485" s="72">
        <v>0</v>
      </c>
      <c r="K1485" s="38">
        <f t="shared" si="363"/>
        <v>568.02800000000002</v>
      </c>
      <c r="L1485" s="38">
        <f t="shared" si="364"/>
        <v>170.40839999999997</v>
      </c>
      <c r="M1485" s="38">
        <f t="shared" si="365"/>
        <v>340.81679999999994</v>
      </c>
      <c r="N1485" s="38">
        <f t="shared" si="366"/>
        <v>113.6056</v>
      </c>
      <c r="O1485" s="38">
        <f t="shared" si="367"/>
        <v>113.6056</v>
      </c>
      <c r="P1485" s="38">
        <f t="shared" si="368"/>
        <v>71.003500000000003</v>
      </c>
      <c r="Q1485" s="38">
        <f t="shared" si="369"/>
        <v>284.01400000000001</v>
      </c>
      <c r="R1485" s="38">
        <f t="shared" si="370"/>
        <v>51.122519999999994</v>
      </c>
      <c r="S1485" s="38">
        <f t="shared" si="371"/>
        <v>5.6802799999999998</v>
      </c>
      <c r="T1485" s="39">
        <f t="shared" si="372"/>
        <v>7398.564699999999</v>
      </c>
    </row>
    <row r="1486" spans="1:20" ht="25.5" x14ac:dyDescent="0.2">
      <c r="A1486" s="83"/>
      <c r="B1486" s="84">
        <v>1317</v>
      </c>
      <c r="C1486" s="30" t="s">
        <v>459</v>
      </c>
      <c r="D1486" s="70">
        <v>500715.44</v>
      </c>
      <c r="E1486" s="69">
        <v>523047.35</v>
      </c>
      <c r="F1486" s="85" t="s">
        <v>30</v>
      </c>
      <c r="G1486" s="34">
        <v>3502</v>
      </c>
      <c r="H1486" s="86" t="s">
        <v>30</v>
      </c>
      <c r="I1486" s="71">
        <v>6062.56</v>
      </c>
      <c r="J1486" s="72">
        <v>0</v>
      </c>
      <c r="K1486" s="38">
        <f t="shared" si="363"/>
        <v>606.25600000000009</v>
      </c>
      <c r="L1486" s="38">
        <f t="shared" si="364"/>
        <v>181.8768</v>
      </c>
      <c r="M1486" s="38">
        <f t="shared" si="365"/>
        <v>363.75360000000001</v>
      </c>
      <c r="N1486" s="38">
        <f t="shared" si="366"/>
        <v>121.25120000000001</v>
      </c>
      <c r="O1486" s="38">
        <f t="shared" si="367"/>
        <v>121.25120000000001</v>
      </c>
      <c r="P1486" s="38">
        <f t="shared" si="368"/>
        <v>75.782000000000011</v>
      </c>
      <c r="Q1486" s="38">
        <f t="shared" si="369"/>
        <v>303.12800000000004</v>
      </c>
      <c r="R1486" s="38">
        <f t="shared" si="370"/>
        <v>54.563040000000001</v>
      </c>
      <c r="S1486" s="38">
        <f t="shared" si="371"/>
        <v>6.0625600000000004</v>
      </c>
      <c r="T1486" s="39">
        <f t="shared" si="372"/>
        <v>7896.4844000000003</v>
      </c>
    </row>
    <row r="1487" spans="1:20" ht="28.5" x14ac:dyDescent="0.2">
      <c r="A1487" s="1"/>
      <c r="B1487" s="84">
        <v>1318</v>
      </c>
      <c r="C1487" s="30" t="s">
        <v>460</v>
      </c>
      <c r="D1487" s="70" t="s">
        <v>67</v>
      </c>
      <c r="E1487" s="69" t="s">
        <v>67</v>
      </c>
      <c r="F1487" s="33">
        <v>1278</v>
      </c>
      <c r="G1487" s="34">
        <v>2993</v>
      </c>
      <c r="H1487" s="35" t="s">
        <v>30</v>
      </c>
      <c r="I1487" s="71">
        <v>437.95</v>
      </c>
      <c r="J1487" s="72">
        <v>19.170000000000002</v>
      </c>
      <c r="K1487" s="38">
        <f t="shared" si="363"/>
        <v>43.795000000000002</v>
      </c>
      <c r="L1487" s="38">
        <f t="shared" si="364"/>
        <v>13.138499999999999</v>
      </c>
      <c r="M1487" s="38">
        <f t="shared" si="365"/>
        <v>26.276999999999997</v>
      </c>
      <c r="N1487" s="38">
        <f t="shared" si="366"/>
        <v>8.7590000000000003</v>
      </c>
      <c r="O1487" s="38">
        <f t="shared" si="367"/>
        <v>8.7590000000000003</v>
      </c>
      <c r="P1487" s="38">
        <f t="shared" si="368"/>
        <v>5.4743750000000002</v>
      </c>
      <c r="Q1487" s="38">
        <f t="shared" si="369"/>
        <v>21.897500000000001</v>
      </c>
      <c r="R1487" s="38">
        <f t="shared" si="370"/>
        <v>3.9415499999999994</v>
      </c>
      <c r="S1487" s="38">
        <f t="shared" si="371"/>
        <v>0.43795000000000001</v>
      </c>
      <c r="T1487" s="39">
        <f t="shared" si="372"/>
        <v>589.59987500000011</v>
      </c>
    </row>
    <row r="1488" spans="1:20" ht="28.5" x14ac:dyDescent="0.2">
      <c r="A1488" s="1"/>
      <c r="B1488" s="84">
        <v>1319</v>
      </c>
      <c r="C1488" s="30" t="s">
        <v>461</v>
      </c>
      <c r="D1488" s="70" t="s">
        <v>67</v>
      </c>
      <c r="E1488" s="69" t="s">
        <v>67</v>
      </c>
      <c r="F1488" s="33">
        <v>1279</v>
      </c>
      <c r="G1488" s="34">
        <v>2994</v>
      </c>
      <c r="H1488" s="35" t="s">
        <v>30</v>
      </c>
      <c r="I1488" s="71">
        <v>146.59</v>
      </c>
      <c r="J1488" s="72">
        <v>0</v>
      </c>
      <c r="K1488" s="38">
        <f t="shared" si="363"/>
        <v>14.659000000000001</v>
      </c>
      <c r="L1488" s="38">
        <f t="shared" si="364"/>
        <v>4.3976999999999995</v>
      </c>
      <c r="M1488" s="38">
        <f t="shared" si="365"/>
        <v>8.795399999999999</v>
      </c>
      <c r="N1488" s="38">
        <f t="shared" si="366"/>
        <v>2.9318</v>
      </c>
      <c r="O1488" s="38">
        <f t="shared" si="367"/>
        <v>2.9318</v>
      </c>
      <c r="P1488" s="38">
        <f t="shared" si="368"/>
        <v>1.8323750000000001</v>
      </c>
      <c r="Q1488" s="38">
        <f t="shared" si="369"/>
        <v>7.3295000000000003</v>
      </c>
      <c r="R1488" s="38">
        <f t="shared" si="370"/>
        <v>1.31931</v>
      </c>
      <c r="S1488" s="38">
        <f t="shared" si="371"/>
        <v>0.14659</v>
      </c>
      <c r="T1488" s="39">
        <f t="shared" si="372"/>
        <v>190.93347500000002</v>
      </c>
    </row>
    <row r="1489" spans="1:20" ht="28.5" x14ac:dyDescent="0.2">
      <c r="A1489" s="83"/>
      <c r="B1489" s="84">
        <v>1320</v>
      </c>
      <c r="C1489" s="30" t="s">
        <v>462</v>
      </c>
      <c r="D1489" s="70" t="s">
        <v>67</v>
      </c>
      <c r="E1489" s="69" t="s">
        <v>67</v>
      </c>
      <c r="F1489" s="33">
        <v>1280</v>
      </c>
      <c r="G1489" s="34">
        <v>2995</v>
      </c>
      <c r="H1489" s="35" t="s">
        <v>30</v>
      </c>
      <c r="I1489" s="71">
        <v>1061.46</v>
      </c>
      <c r="J1489" s="72">
        <v>19.170000000000002</v>
      </c>
      <c r="K1489" s="38">
        <f t="shared" si="363"/>
        <v>106.14600000000002</v>
      </c>
      <c r="L1489" s="38">
        <f t="shared" si="364"/>
        <v>31.843800000000002</v>
      </c>
      <c r="M1489" s="38">
        <f t="shared" si="365"/>
        <v>63.687600000000003</v>
      </c>
      <c r="N1489" s="38">
        <f t="shared" si="366"/>
        <v>21.229200000000002</v>
      </c>
      <c r="O1489" s="38">
        <f t="shared" si="367"/>
        <v>21.229200000000002</v>
      </c>
      <c r="P1489" s="38">
        <f t="shared" si="368"/>
        <v>13.268250000000002</v>
      </c>
      <c r="Q1489" s="38">
        <f t="shared" si="369"/>
        <v>53.073000000000008</v>
      </c>
      <c r="R1489" s="38">
        <f t="shared" si="370"/>
        <v>9.5531399999999991</v>
      </c>
      <c r="S1489" s="38">
        <f t="shared" si="371"/>
        <v>1.0614600000000001</v>
      </c>
      <c r="T1489" s="39">
        <f t="shared" si="372"/>
        <v>1401.7216500000002</v>
      </c>
    </row>
    <row r="1490" spans="1:20" ht="28.5" x14ac:dyDescent="0.2">
      <c r="A1490" s="1"/>
      <c r="B1490" s="84">
        <v>1321</v>
      </c>
      <c r="C1490" s="30" t="s">
        <v>463</v>
      </c>
      <c r="D1490" s="70" t="s">
        <v>67</v>
      </c>
      <c r="E1490" s="69" t="s">
        <v>67</v>
      </c>
      <c r="F1490" s="33">
        <v>1281</v>
      </c>
      <c r="G1490" s="34">
        <v>2996</v>
      </c>
      <c r="H1490" s="35" t="s">
        <v>30</v>
      </c>
      <c r="I1490" s="71">
        <v>532.58000000000004</v>
      </c>
      <c r="J1490" s="72">
        <v>19.170000000000002</v>
      </c>
      <c r="K1490" s="38">
        <f t="shared" si="363"/>
        <v>53.25800000000001</v>
      </c>
      <c r="L1490" s="38">
        <f t="shared" si="364"/>
        <v>15.977400000000001</v>
      </c>
      <c r="M1490" s="38">
        <f t="shared" si="365"/>
        <v>31.954800000000002</v>
      </c>
      <c r="N1490" s="38">
        <f t="shared" si="366"/>
        <v>10.6516</v>
      </c>
      <c r="O1490" s="38">
        <f t="shared" si="367"/>
        <v>10.6516</v>
      </c>
      <c r="P1490" s="38">
        <f t="shared" si="368"/>
        <v>6.6572500000000012</v>
      </c>
      <c r="Q1490" s="38">
        <f t="shared" si="369"/>
        <v>26.629000000000005</v>
      </c>
      <c r="R1490" s="38">
        <f t="shared" si="370"/>
        <v>4.7932199999999998</v>
      </c>
      <c r="S1490" s="38">
        <f t="shared" si="371"/>
        <v>0.53258000000000005</v>
      </c>
      <c r="T1490" s="39">
        <f t="shared" si="372"/>
        <v>712.85545000000013</v>
      </c>
    </row>
    <row r="1491" spans="1:20" ht="38.25" x14ac:dyDescent="0.2">
      <c r="A1491" s="1"/>
      <c r="B1491" s="84">
        <v>1322</v>
      </c>
      <c r="C1491" s="30" t="s">
        <v>464</v>
      </c>
      <c r="D1491" s="70" t="s">
        <v>67</v>
      </c>
      <c r="E1491" s="69" t="s">
        <v>67</v>
      </c>
      <c r="F1491" s="33">
        <v>1282</v>
      </c>
      <c r="G1491" s="34">
        <v>2997</v>
      </c>
      <c r="H1491" s="35" t="s">
        <v>30</v>
      </c>
      <c r="I1491" s="71">
        <v>94.62</v>
      </c>
      <c r="J1491" s="72">
        <v>19.170000000000002</v>
      </c>
      <c r="K1491" s="38">
        <f t="shared" si="363"/>
        <v>9.4620000000000015</v>
      </c>
      <c r="L1491" s="38">
        <f t="shared" si="364"/>
        <v>2.8386</v>
      </c>
      <c r="M1491" s="38">
        <f t="shared" si="365"/>
        <v>5.6772</v>
      </c>
      <c r="N1491" s="38">
        <f t="shared" si="366"/>
        <v>1.8924000000000001</v>
      </c>
      <c r="O1491" s="38">
        <f t="shared" si="367"/>
        <v>1.8924000000000001</v>
      </c>
      <c r="P1491" s="38">
        <f t="shared" si="368"/>
        <v>1.1827500000000002</v>
      </c>
      <c r="Q1491" s="38">
        <f t="shared" si="369"/>
        <v>4.7310000000000008</v>
      </c>
      <c r="R1491" s="38">
        <f t="shared" si="370"/>
        <v>0.85158</v>
      </c>
      <c r="S1491" s="38">
        <f t="shared" si="371"/>
        <v>9.462000000000001E-2</v>
      </c>
      <c r="T1491" s="39">
        <f t="shared" si="372"/>
        <v>142.41255000000004</v>
      </c>
    </row>
    <row r="1492" spans="1:20" ht="28.5" x14ac:dyDescent="0.2">
      <c r="A1492" s="1"/>
      <c r="B1492" s="84">
        <v>1323</v>
      </c>
      <c r="C1492" s="30" t="s">
        <v>465</v>
      </c>
      <c r="D1492" s="70" t="s">
        <v>67</v>
      </c>
      <c r="E1492" s="69" t="s">
        <v>67</v>
      </c>
      <c r="F1492" s="33">
        <v>1283</v>
      </c>
      <c r="G1492" s="34">
        <v>2998</v>
      </c>
      <c r="H1492" s="35" t="s">
        <v>30</v>
      </c>
      <c r="I1492" s="71">
        <v>77.94</v>
      </c>
      <c r="J1492" s="72">
        <v>0</v>
      </c>
      <c r="K1492" s="38">
        <f t="shared" si="363"/>
        <v>7.7940000000000005</v>
      </c>
      <c r="L1492" s="38">
        <f t="shared" si="364"/>
        <v>2.3382000000000001</v>
      </c>
      <c r="M1492" s="38">
        <f t="shared" si="365"/>
        <v>4.6764000000000001</v>
      </c>
      <c r="N1492" s="38">
        <f t="shared" si="366"/>
        <v>1.5588</v>
      </c>
      <c r="O1492" s="38">
        <f t="shared" si="367"/>
        <v>1.5588</v>
      </c>
      <c r="P1492" s="38">
        <f t="shared" si="368"/>
        <v>0.97425000000000006</v>
      </c>
      <c r="Q1492" s="38">
        <f t="shared" si="369"/>
        <v>3.8970000000000002</v>
      </c>
      <c r="R1492" s="38">
        <f t="shared" si="370"/>
        <v>0.70145999999999997</v>
      </c>
      <c r="S1492" s="38">
        <f t="shared" si="371"/>
        <v>7.7939999999999995E-2</v>
      </c>
      <c r="T1492" s="39">
        <f t="shared" si="372"/>
        <v>101.51685000000001</v>
      </c>
    </row>
    <row r="1493" spans="1:20" ht="28.5" x14ac:dyDescent="0.2">
      <c r="A1493" s="1"/>
      <c r="B1493" s="84">
        <v>1324</v>
      </c>
      <c r="C1493" s="30" t="s">
        <v>466</v>
      </c>
      <c r="D1493" s="70" t="s">
        <v>67</v>
      </c>
      <c r="E1493" s="69" t="s">
        <v>67</v>
      </c>
      <c r="F1493" s="33">
        <v>1284</v>
      </c>
      <c r="G1493" s="34">
        <v>2999</v>
      </c>
      <c r="H1493" s="35" t="s">
        <v>30</v>
      </c>
      <c r="I1493" s="71">
        <v>189.29</v>
      </c>
      <c r="J1493" s="72">
        <v>0</v>
      </c>
      <c r="K1493" s="38">
        <f t="shared" si="363"/>
        <v>18.928999999999998</v>
      </c>
      <c r="L1493" s="38">
        <f t="shared" si="364"/>
        <v>5.6786999999999992</v>
      </c>
      <c r="M1493" s="38">
        <f t="shared" si="365"/>
        <v>11.357399999999998</v>
      </c>
      <c r="N1493" s="38">
        <f t="shared" si="366"/>
        <v>3.7858000000000001</v>
      </c>
      <c r="O1493" s="38">
        <f t="shared" si="367"/>
        <v>3.7858000000000001</v>
      </c>
      <c r="P1493" s="38">
        <f t="shared" si="368"/>
        <v>2.3661249999999998</v>
      </c>
      <c r="Q1493" s="38">
        <f t="shared" si="369"/>
        <v>9.4644999999999992</v>
      </c>
      <c r="R1493" s="38">
        <f t="shared" si="370"/>
        <v>1.7036099999999998</v>
      </c>
      <c r="S1493" s="38">
        <f t="shared" si="371"/>
        <v>0.18928999999999999</v>
      </c>
      <c r="T1493" s="39">
        <f t="shared" si="372"/>
        <v>246.55022499999995</v>
      </c>
    </row>
    <row r="1494" spans="1:20" ht="28.5" x14ac:dyDescent="0.2">
      <c r="A1494" s="1"/>
      <c r="B1494" s="84">
        <v>1325</v>
      </c>
      <c r="C1494" s="30" t="s">
        <v>467</v>
      </c>
      <c r="D1494" s="70" t="s">
        <v>67</v>
      </c>
      <c r="E1494" s="69" t="s">
        <v>67</v>
      </c>
      <c r="F1494" s="33">
        <v>1285</v>
      </c>
      <c r="G1494" s="34">
        <v>3000</v>
      </c>
      <c r="H1494" s="35" t="s">
        <v>30</v>
      </c>
      <c r="I1494" s="71">
        <v>77.94</v>
      </c>
      <c r="J1494" s="72">
        <v>0</v>
      </c>
      <c r="K1494" s="38">
        <f t="shared" si="363"/>
        <v>7.7940000000000005</v>
      </c>
      <c r="L1494" s="38">
        <f t="shared" si="364"/>
        <v>2.3382000000000001</v>
      </c>
      <c r="M1494" s="38">
        <f t="shared" si="365"/>
        <v>4.6764000000000001</v>
      </c>
      <c r="N1494" s="38">
        <f t="shared" si="366"/>
        <v>1.5588</v>
      </c>
      <c r="O1494" s="38">
        <f t="shared" si="367"/>
        <v>1.5588</v>
      </c>
      <c r="P1494" s="38">
        <f t="shared" si="368"/>
        <v>0.97425000000000006</v>
      </c>
      <c r="Q1494" s="38">
        <f t="shared" si="369"/>
        <v>3.8970000000000002</v>
      </c>
      <c r="R1494" s="38">
        <f t="shared" si="370"/>
        <v>0.70145999999999997</v>
      </c>
      <c r="S1494" s="38">
        <f t="shared" si="371"/>
        <v>7.7939999999999995E-2</v>
      </c>
      <c r="T1494" s="39">
        <f t="shared" si="372"/>
        <v>101.51685000000001</v>
      </c>
    </row>
    <row r="1495" spans="1:20" ht="28.5" x14ac:dyDescent="0.2">
      <c r="A1495" s="1"/>
      <c r="B1495" s="84">
        <v>1326</v>
      </c>
      <c r="C1495" s="30" t="s">
        <v>468</v>
      </c>
      <c r="D1495" s="70" t="s">
        <v>67</v>
      </c>
      <c r="E1495" s="69" t="s">
        <v>67</v>
      </c>
      <c r="F1495" s="33">
        <v>1286</v>
      </c>
      <c r="G1495" s="34">
        <v>3001</v>
      </c>
      <c r="H1495" s="35" t="s">
        <v>30</v>
      </c>
      <c r="I1495" s="71">
        <v>57.53</v>
      </c>
      <c r="J1495" s="72">
        <v>19.170000000000002</v>
      </c>
      <c r="K1495" s="38">
        <f t="shared" si="363"/>
        <v>5.7530000000000001</v>
      </c>
      <c r="L1495" s="38">
        <f t="shared" si="364"/>
        <v>1.7259</v>
      </c>
      <c r="M1495" s="38">
        <f t="shared" si="365"/>
        <v>3.4518</v>
      </c>
      <c r="N1495" s="38">
        <f t="shared" si="366"/>
        <v>1.1506000000000001</v>
      </c>
      <c r="O1495" s="38">
        <f t="shared" si="367"/>
        <v>1.1506000000000001</v>
      </c>
      <c r="P1495" s="38">
        <f t="shared" si="368"/>
        <v>0.71912500000000001</v>
      </c>
      <c r="Q1495" s="38">
        <f t="shared" si="369"/>
        <v>2.8765000000000001</v>
      </c>
      <c r="R1495" s="38">
        <f t="shared" si="370"/>
        <v>0.51776999999999995</v>
      </c>
      <c r="S1495" s="38">
        <f t="shared" si="371"/>
        <v>5.7530000000000005E-2</v>
      </c>
      <c r="T1495" s="39">
        <f t="shared" si="372"/>
        <v>94.102824999999996</v>
      </c>
    </row>
    <row r="1496" spans="1:20" ht="28.5" x14ac:dyDescent="0.2">
      <c r="A1496" s="1"/>
      <c r="B1496" s="84">
        <v>1327</v>
      </c>
      <c r="C1496" s="30" t="s">
        <v>469</v>
      </c>
      <c r="D1496" s="70" t="s">
        <v>67</v>
      </c>
      <c r="E1496" s="69" t="s">
        <v>67</v>
      </c>
      <c r="F1496" s="33">
        <v>1287</v>
      </c>
      <c r="G1496" s="34">
        <v>3002</v>
      </c>
      <c r="H1496" s="35" t="s">
        <v>30</v>
      </c>
      <c r="I1496" s="71">
        <v>0.62</v>
      </c>
      <c r="J1496" s="72">
        <v>0.17</v>
      </c>
      <c r="K1496" s="38">
        <f t="shared" si="363"/>
        <v>6.2E-2</v>
      </c>
      <c r="L1496" s="38">
        <f t="shared" si="364"/>
        <v>1.8599999999999998E-2</v>
      </c>
      <c r="M1496" s="38">
        <f t="shared" si="365"/>
        <v>3.7199999999999997E-2</v>
      </c>
      <c r="N1496" s="38">
        <f t="shared" si="366"/>
        <v>1.24E-2</v>
      </c>
      <c r="O1496" s="38">
        <f t="shared" si="367"/>
        <v>1.24E-2</v>
      </c>
      <c r="P1496" s="38">
        <f t="shared" si="368"/>
        <v>7.7499999999999999E-3</v>
      </c>
      <c r="Q1496" s="38">
        <f t="shared" si="369"/>
        <v>3.1E-2</v>
      </c>
      <c r="R1496" s="38">
        <f t="shared" si="370"/>
        <v>5.5799999999999999E-3</v>
      </c>
      <c r="S1496" s="38">
        <f t="shared" si="371"/>
        <v>6.2E-4</v>
      </c>
      <c r="T1496" s="39">
        <f t="shared" si="372"/>
        <v>0.97755000000000003</v>
      </c>
    </row>
    <row r="1497" spans="1:20" ht="28.5" x14ac:dyDescent="0.2">
      <c r="A1497" s="1"/>
      <c r="B1497" s="84">
        <v>1328</v>
      </c>
      <c r="C1497" s="30" t="s">
        <v>470</v>
      </c>
      <c r="D1497" s="70" t="s">
        <v>67</v>
      </c>
      <c r="E1497" s="69" t="s">
        <v>67</v>
      </c>
      <c r="F1497" s="33">
        <v>1288</v>
      </c>
      <c r="G1497" s="34">
        <v>3003</v>
      </c>
      <c r="H1497" s="35" t="s">
        <v>30</v>
      </c>
      <c r="I1497" s="71">
        <v>3.72</v>
      </c>
      <c r="J1497" s="72">
        <v>0</v>
      </c>
      <c r="K1497" s="38">
        <f t="shared" si="363"/>
        <v>0.37200000000000005</v>
      </c>
      <c r="L1497" s="38">
        <f t="shared" si="364"/>
        <v>0.1116</v>
      </c>
      <c r="M1497" s="38">
        <f t="shared" si="365"/>
        <v>0.22320000000000001</v>
      </c>
      <c r="N1497" s="38">
        <f t="shared" si="366"/>
        <v>7.4400000000000008E-2</v>
      </c>
      <c r="O1497" s="38">
        <f t="shared" si="367"/>
        <v>7.4400000000000008E-2</v>
      </c>
      <c r="P1497" s="38">
        <f t="shared" si="368"/>
        <v>4.6500000000000007E-2</v>
      </c>
      <c r="Q1497" s="38">
        <f t="shared" si="369"/>
        <v>0.18600000000000003</v>
      </c>
      <c r="R1497" s="38">
        <f t="shared" si="370"/>
        <v>3.3479999999999996E-2</v>
      </c>
      <c r="S1497" s="38">
        <f t="shared" si="371"/>
        <v>3.7200000000000002E-3</v>
      </c>
      <c r="T1497" s="39">
        <f t="shared" si="372"/>
        <v>4.8453000000000008</v>
      </c>
    </row>
    <row r="1498" spans="1:20" ht="28.5" x14ac:dyDescent="0.2">
      <c r="A1498" s="1"/>
      <c r="B1498" s="84">
        <v>1329</v>
      </c>
      <c r="C1498" s="30" t="s">
        <v>471</v>
      </c>
      <c r="D1498" s="70" t="s">
        <v>67</v>
      </c>
      <c r="E1498" s="69" t="s">
        <v>67</v>
      </c>
      <c r="F1498" s="33">
        <v>1429</v>
      </c>
      <c r="G1498" s="34">
        <v>3004</v>
      </c>
      <c r="H1498" s="35" t="s">
        <v>30</v>
      </c>
      <c r="I1498" s="71">
        <v>0</v>
      </c>
      <c r="J1498" s="72">
        <v>0</v>
      </c>
      <c r="K1498" s="38">
        <f t="shared" si="363"/>
        <v>0</v>
      </c>
      <c r="L1498" s="38">
        <f t="shared" si="364"/>
        <v>0</v>
      </c>
      <c r="M1498" s="38">
        <f t="shared" si="365"/>
        <v>0</v>
      </c>
      <c r="N1498" s="38">
        <f t="shared" si="366"/>
        <v>0</v>
      </c>
      <c r="O1498" s="38">
        <f t="shared" si="367"/>
        <v>0</v>
      </c>
      <c r="P1498" s="38">
        <f t="shared" si="368"/>
        <v>0</v>
      </c>
      <c r="Q1498" s="38">
        <f t="shared" si="369"/>
        <v>0</v>
      </c>
      <c r="R1498" s="38">
        <f t="shared" si="370"/>
        <v>0</v>
      </c>
      <c r="S1498" s="38">
        <f t="shared" si="371"/>
        <v>0</v>
      </c>
      <c r="T1498" s="39">
        <f t="shared" si="372"/>
        <v>0</v>
      </c>
    </row>
    <row r="1499" spans="1:20" ht="28.5" x14ac:dyDescent="0.2">
      <c r="A1499" s="1"/>
      <c r="B1499" s="84">
        <v>1330</v>
      </c>
      <c r="C1499" s="30" t="s">
        <v>472</v>
      </c>
      <c r="D1499" s="70" t="s">
        <v>67</v>
      </c>
      <c r="E1499" s="69" t="s">
        <v>67</v>
      </c>
      <c r="F1499" s="33">
        <v>1430</v>
      </c>
      <c r="G1499" s="34">
        <v>3005</v>
      </c>
      <c r="H1499" s="35" t="s">
        <v>30</v>
      </c>
      <c r="I1499" s="71">
        <v>0</v>
      </c>
      <c r="J1499" s="72">
        <v>0</v>
      </c>
      <c r="K1499" s="38">
        <f t="shared" si="363"/>
        <v>0</v>
      </c>
      <c r="L1499" s="38">
        <f t="shared" si="364"/>
        <v>0</v>
      </c>
      <c r="M1499" s="38">
        <f t="shared" si="365"/>
        <v>0</v>
      </c>
      <c r="N1499" s="38">
        <f t="shared" si="366"/>
        <v>0</v>
      </c>
      <c r="O1499" s="38">
        <f t="shared" si="367"/>
        <v>0</v>
      </c>
      <c r="P1499" s="38">
        <f t="shared" si="368"/>
        <v>0</v>
      </c>
      <c r="Q1499" s="38">
        <f t="shared" si="369"/>
        <v>0</v>
      </c>
      <c r="R1499" s="38">
        <f t="shared" si="370"/>
        <v>0</v>
      </c>
      <c r="S1499" s="38">
        <f t="shared" si="371"/>
        <v>0</v>
      </c>
      <c r="T1499" s="39">
        <f t="shared" si="372"/>
        <v>0</v>
      </c>
    </row>
    <row r="1500" spans="1:20" ht="28.5" x14ac:dyDescent="0.2">
      <c r="A1500" s="1"/>
      <c r="B1500" s="84">
        <v>1331</v>
      </c>
      <c r="C1500" s="30" t="s">
        <v>473</v>
      </c>
      <c r="D1500" s="70" t="s">
        <v>67</v>
      </c>
      <c r="E1500" s="69" t="s">
        <v>67</v>
      </c>
      <c r="F1500" s="33">
        <v>1289</v>
      </c>
      <c r="G1500" s="34">
        <v>3006</v>
      </c>
      <c r="H1500" s="35" t="s">
        <v>30</v>
      </c>
      <c r="I1500" s="71">
        <v>0</v>
      </c>
      <c r="J1500" s="72">
        <v>0</v>
      </c>
      <c r="K1500" s="38">
        <f t="shared" si="363"/>
        <v>0</v>
      </c>
      <c r="L1500" s="38">
        <f t="shared" si="364"/>
        <v>0</v>
      </c>
      <c r="M1500" s="38">
        <f t="shared" si="365"/>
        <v>0</v>
      </c>
      <c r="N1500" s="38">
        <f t="shared" si="366"/>
        <v>0</v>
      </c>
      <c r="O1500" s="38">
        <f t="shared" si="367"/>
        <v>0</v>
      </c>
      <c r="P1500" s="38">
        <f t="shared" si="368"/>
        <v>0</v>
      </c>
      <c r="Q1500" s="38">
        <f t="shared" si="369"/>
        <v>0</v>
      </c>
      <c r="R1500" s="38">
        <f t="shared" si="370"/>
        <v>0</v>
      </c>
      <c r="S1500" s="38">
        <f t="shared" si="371"/>
        <v>0</v>
      </c>
      <c r="T1500" s="39">
        <f t="shared" si="372"/>
        <v>0</v>
      </c>
    </row>
    <row r="1501" spans="1:20" ht="28.5" x14ac:dyDescent="0.2">
      <c r="A1501" s="1"/>
      <c r="B1501" s="84">
        <v>1332</v>
      </c>
      <c r="C1501" s="30" t="s">
        <v>474</v>
      </c>
      <c r="D1501" s="70" t="s">
        <v>67</v>
      </c>
      <c r="E1501" s="69" t="s">
        <v>67</v>
      </c>
      <c r="F1501" s="33">
        <v>1684</v>
      </c>
      <c r="G1501" s="34">
        <v>3007</v>
      </c>
      <c r="H1501" s="35" t="s">
        <v>30</v>
      </c>
      <c r="I1501" s="71">
        <v>74.209999999999994</v>
      </c>
      <c r="J1501" s="72">
        <v>0</v>
      </c>
      <c r="K1501" s="38">
        <f t="shared" si="363"/>
        <v>7.4209999999999994</v>
      </c>
      <c r="L1501" s="38">
        <f t="shared" si="364"/>
        <v>2.2262999999999997</v>
      </c>
      <c r="M1501" s="38">
        <f t="shared" si="365"/>
        <v>4.4525999999999994</v>
      </c>
      <c r="N1501" s="38">
        <f t="shared" si="366"/>
        <v>1.4842</v>
      </c>
      <c r="O1501" s="38">
        <f t="shared" si="367"/>
        <v>1.4842</v>
      </c>
      <c r="P1501" s="38">
        <f t="shared" si="368"/>
        <v>0.92762499999999992</v>
      </c>
      <c r="Q1501" s="38">
        <f t="shared" si="369"/>
        <v>3.7104999999999997</v>
      </c>
      <c r="R1501" s="38">
        <f t="shared" si="370"/>
        <v>0.66788999999999987</v>
      </c>
      <c r="S1501" s="38">
        <f t="shared" si="371"/>
        <v>7.4209999999999998E-2</v>
      </c>
      <c r="T1501" s="39">
        <f t="shared" si="372"/>
        <v>96.658524999999997</v>
      </c>
    </row>
    <row r="1502" spans="1:20" x14ac:dyDescent="0.2">
      <c r="A1502" s="1"/>
      <c r="B1502" s="187"/>
      <c r="C1502" s="187"/>
      <c r="D1502" s="187"/>
      <c r="E1502" s="187"/>
      <c r="F1502" s="187"/>
      <c r="G1502" s="187"/>
      <c r="H1502" s="187"/>
      <c r="I1502" s="187"/>
      <c r="J1502" s="187"/>
      <c r="K1502" s="187"/>
      <c r="L1502" s="187"/>
      <c r="M1502" s="187"/>
      <c r="N1502" s="187"/>
      <c r="O1502" s="187"/>
      <c r="P1502" s="187"/>
      <c r="Q1502" s="187"/>
      <c r="R1502" s="187"/>
      <c r="S1502" s="187"/>
      <c r="T1502" s="187"/>
    </row>
    <row r="1503" spans="1:20" ht="15.75" x14ac:dyDescent="0.2">
      <c r="A1503" s="1"/>
      <c r="B1503" s="97"/>
      <c r="C1503" s="98"/>
      <c r="D1503" s="99"/>
      <c r="E1503" s="100"/>
      <c r="F1503" s="63"/>
      <c r="G1503" s="64"/>
      <c r="H1503" s="65"/>
      <c r="I1503" s="66"/>
      <c r="J1503" s="66"/>
    </row>
    <row r="1504" spans="1:20" ht="15.75" x14ac:dyDescent="0.2">
      <c r="A1504" s="1"/>
      <c r="B1504" s="97"/>
      <c r="C1504" s="98"/>
      <c r="D1504" s="99"/>
      <c r="E1504" s="100"/>
      <c r="F1504" s="63"/>
      <c r="G1504" s="64"/>
      <c r="H1504" s="65"/>
      <c r="I1504" s="66"/>
      <c r="J1504" s="66"/>
    </row>
    <row r="1505" spans="1:20" ht="15.75" x14ac:dyDescent="0.2">
      <c r="A1505" s="1"/>
      <c r="B1505" s="97"/>
      <c r="C1505" s="98"/>
      <c r="D1505" s="99"/>
      <c r="E1505" s="100"/>
      <c r="F1505" s="63"/>
      <c r="G1505" s="64"/>
      <c r="H1505" s="65"/>
      <c r="I1505" s="66"/>
      <c r="J1505" s="66"/>
    </row>
    <row r="1506" spans="1:20" ht="15.75" x14ac:dyDescent="0.2">
      <c r="A1506" s="1"/>
      <c r="B1506" s="73"/>
      <c r="C1506" s="74"/>
      <c r="D1506" s="75"/>
      <c r="E1506" s="76"/>
      <c r="F1506" s="63"/>
      <c r="G1506" s="64"/>
      <c r="H1506" s="65"/>
      <c r="I1506" s="77"/>
      <c r="J1506" s="66"/>
    </row>
    <row r="1507" spans="1:20" ht="15.75" x14ac:dyDescent="0.2">
      <c r="A1507" s="83"/>
      <c r="B1507" s="224" t="s">
        <v>1416</v>
      </c>
      <c r="C1507" s="224"/>
      <c r="D1507" s="224"/>
      <c r="E1507" s="224"/>
      <c r="F1507" s="224"/>
      <c r="G1507" s="224"/>
      <c r="H1507" s="224"/>
      <c r="I1507" s="224"/>
      <c r="J1507" s="224"/>
      <c r="K1507" s="225" t="s">
        <v>7</v>
      </c>
      <c r="L1507" s="225"/>
      <c r="M1507" s="225"/>
      <c r="N1507" s="225"/>
      <c r="O1507" s="225"/>
      <c r="P1507" s="225"/>
      <c r="Q1507" s="129"/>
      <c r="R1507" s="129"/>
      <c r="S1507" s="129"/>
      <c r="T1507" s="129"/>
    </row>
    <row r="1508" spans="1:20" ht="22.5" x14ac:dyDescent="0.2">
      <c r="A1508" s="83"/>
      <c r="B1508" s="192" t="s">
        <v>8</v>
      </c>
      <c r="C1508" s="198" t="s">
        <v>9</v>
      </c>
      <c r="D1508" s="200" t="s">
        <v>255</v>
      </c>
      <c r="E1508" s="201" t="s">
        <v>256</v>
      </c>
      <c r="F1508" s="202" t="s">
        <v>12</v>
      </c>
      <c r="G1508" s="198" t="s">
        <v>13</v>
      </c>
      <c r="H1508" s="199" t="s">
        <v>14</v>
      </c>
      <c r="I1508" s="69" t="s">
        <v>257</v>
      </c>
      <c r="J1508" s="69" t="s">
        <v>258</v>
      </c>
      <c r="K1508" s="25" t="s">
        <v>17</v>
      </c>
      <c r="L1508" s="25" t="s">
        <v>18</v>
      </c>
      <c r="M1508" s="25" t="s">
        <v>19</v>
      </c>
      <c r="N1508" s="25" t="s">
        <v>20</v>
      </c>
      <c r="O1508" s="25" t="s">
        <v>21</v>
      </c>
      <c r="P1508" s="25" t="s">
        <v>22</v>
      </c>
      <c r="Q1508" s="25" t="s">
        <v>23</v>
      </c>
      <c r="R1508" s="25" t="s">
        <v>24</v>
      </c>
      <c r="S1508" s="25" t="s">
        <v>25</v>
      </c>
      <c r="T1508" s="191" t="s">
        <v>26</v>
      </c>
    </row>
    <row r="1509" spans="1:20" ht="22.5" x14ac:dyDescent="0.2">
      <c r="A1509" s="83"/>
      <c r="B1509" s="192"/>
      <c r="C1509" s="198"/>
      <c r="D1509" s="200"/>
      <c r="E1509" s="201"/>
      <c r="F1509" s="202"/>
      <c r="G1509" s="198"/>
      <c r="H1509" s="199"/>
      <c r="I1509" s="69" t="s">
        <v>27</v>
      </c>
      <c r="J1509" s="69" t="s">
        <v>28</v>
      </c>
      <c r="K1509" s="28" t="s">
        <v>27</v>
      </c>
      <c r="L1509" s="28" t="s">
        <v>27</v>
      </c>
      <c r="M1509" s="28" t="s">
        <v>27</v>
      </c>
      <c r="N1509" s="28" t="s">
        <v>27</v>
      </c>
      <c r="O1509" s="28" t="s">
        <v>27</v>
      </c>
      <c r="P1509" s="28" t="s">
        <v>27</v>
      </c>
      <c r="Q1509" s="28" t="s">
        <v>27</v>
      </c>
      <c r="R1509" s="28" t="s">
        <v>27</v>
      </c>
      <c r="S1509" s="28" t="s">
        <v>27</v>
      </c>
      <c r="T1509" s="191"/>
    </row>
    <row r="1510" spans="1:20" ht="28.5" x14ac:dyDescent="0.2">
      <c r="A1510" s="83"/>
      <c r="B1510" s="130">
        <v>1333</v>
      </c>
      <c r="C1510" s="30" t="s">
        <v>1417</v>
      </c>
      <c r="D1510" s="70" t="s">
        <v>67</v>
      </c>
      <c r="E1510" s="69" t="s">
        <v>67</v>
      </c>
      <c r="F1510" s="33">
        <v>2124</v>
      </c>
      <c r="G1510" s="34">
        <v>3008</v>
      </c>
      <c r="H1510" s="35" t="s">
        <v>30</v>
      </c>
      <c r="I1510" s="71">
        <v>110.3</v>
      </c>
      <c r="J1510" s="72">
        <v>0</v>
      </c>
      <c r="K1510" s="38">
        <f t="shared" ref="K1510:K1573" si="373">0.1*I1510</f>
        <v>11.030000000000001</v>
      </c>
      <c r="L1510" s="38">
        <f t="shared" ref="L1510:L1573" si="374">0.03*I1510</f>
        <v>3.3089999999999997</v>
      </c>
      <c r="M1510" s="38">
        <f t="shared" ref="M1510:M1573" si="375">0.06*I1510</f>
        <v>6.6179999999999994</v>
      </c>
      <c r="N1510" s="38">
        <f t="shared" ref="N1510:N1573" si="376">0.02*I1510</f>
        <v>2.206</v>
      </c>
      <c r="O1510" s="38">
        <f t="shared" ref="O1510:O1573" si="377">0.02*I1510</f>
        <v>2.206</v>
      </c>
      <c r="P1510" s="38">
        <f t="shared" ref="P1510:P1573" si="378">0.0125*I1510</f>
        <v>1.3787500000000001</v>
      </c>
      <c r="Q1510" s="38">
        <f t="shared" ref="Q1510:Q1573" si="379">0.05*I1510</f>
        <v>5.5150000000000006</v>
      </c>
      <c r="R1510" s="38">
        <f t="shared" ref="R1510:R1573" si="380">0.009*I1510</f>
        <v>0.99269999999999992</v>
      </c>
      <c r="S1510" s="38">
        <f t="shared" ref="S1510:S1573" si="381">0.001*I1510</f>
        <v>0.1103</v>
      </c>
      <c r="T1510" s="39">
        <f t="shared" ref="T1510:T1573" si="382">SUM(I1510:S1510)</f>
        <v>143.66575</v>
      </c>
    </row>
    <row r="1511" spans="1:20" ht="38.25" x14ac:dyDescent="0.2">
      <c r="A1511" s="83"/>
      <c r="B1511" s="130">
        <v>1334</v>
      </c>
      <c r="C1511" s="30" t="s">
        <v>1418</v>
      </c>
      <c r="D1511" s="70">
        <v>625.89</v>
      </c>
      <c r="E1511" s="69">
        <v>653.79999999999995</v>
      </c>
      <c r="F1511" s="33">
        <v>1290</v>
      </c>
      <c r="G1511" s="34">
        <v>3009</v>
      </c>
      <c r="H1511" s="35" t="s">
        <v>30</v>
      </c>
      <c r="I1511" s="71">
        <v>42.69</v>
      </c>
      <c r="J1511" s="72">
        <v>19.78</v>
      </c>
      <c r="K1511" s="38">
        <f t="shared" si="373"/>
        <v>4.2690000000000001</v>
      </c>
      <c r="L1511" s="38">
        <f t="shared" si="374"/>
        <v>1.2806999999999999</v>
      </c>
      <c r="M1511" s="38">
        <f t="shared" si="375"/>
        <v>2.5613999999999999</v>
      </c>
      <c r="N1511" s="38">
        <f t="shared" si="376"/>
        <v>0.8538</v>
      </c>
      <c r="O1511" s="38">
        <f t="shared" si="377"/>
        <v>0.8538</v>
      </c>
      <c r="P1511" s="38">
        <f t="shared" si="378"/>
        <v>0.53362500000000002</v>
      </c>
      <c r="Q1511" s="38">
        <f t="shared" si="379"/>
        <v>2.1345000000000001</v>
      </c>
      <c r="R1511" s="38">
        <f t="shared" si="380"/>
        <v>0.38420999999999994</v>
      </c>
      <c r="S1511" s="38">
        <f t="shared" si="381"/>
        <v>4.2689999999999999E-2</v>
      </c>
      <c r="T1511" s="39">
        <f t="shared" si="382"/>
        <v>75.383725000000013</v>
      </c>
    </row>
    <row r="1512" spans="1:20" ht="38.25" x14ac:dyDescent="0.2">
      <c r="A1512" s="83"/>
      <c r="B1512" s="130">
        <v>1335</v>
      </c>
      <c r="C1512" s="30" t="s">
        <v>1419</v>
      </c>
      <c r="D1512" s="70">
        <v>1251.79</v>
      </c>
      <c r="E1512" s="69">
        <v>1307.6199999999999</v>
      </c>
      <c r="F1512" s="33">
        <v>1291</v>
      </c>
      <c r="G1512" s="34">
        <v>3010</v>
      </c>
      <c r="H1512" s="35" t="s">
        <v>30</v>
      </c>
      <c r="I1512" s="71">
        <v>83.49</v>
      </c>
      <c r="J1512" s="72">
        <v>19.78</v>
      </c>
      <c r="K1512" s="38">
        <f t="shared" si="373"/>
        <v>8.3490000000000002</v>
      </c>
      <c r="L1512" s="38">
        <f t="shared" si="374"/>
        <v>2.5046999999999997</v>
      </c>
      <c r="M1512" s="38">
        <f t="shared" si="375"/>
        <v>5.0093999999999994</v>
      </c>
      <c r="N1512" s="38">
        <f t="shared" si="376"/>
        <v>1.6698</v>
      </c>
      <c r="O1512" s="38">
        <f t="shared" si="377"/>
        <v>1.6698</v>
      </c>
      <c r="P1512" s="38">
        <f t="shared" si="378"/>
        <v>1.043625</v>
      </c>
      <c r="Q1512" s="38">
        <f t="shared" si="379"/>
        <v>4.1745000000000001</v>
      </c>
      <c r="R1512" s="38">
        <f t="shared" si="380"/>
        <v>0.75140999999999991</v>
      </c>
      <c r="S1512" s="38">
        <f t="shared" si="381"/>
        <v>8.3489999999999995E-2</v>
      </c>
      <c r="T1512" s="39">
        <f t="shared" si="382"/>
        <v>128.52572499999999</v>
      </c>
    </row>
    <row r="1513" spans="1:20" ht="38.25" x14ac:dyDescent="0.2">
      <c r="A1513" s="83"/>
      <c r="B1513" s="130">
        <v>1336</v>
      </c>
      <c r="C1513" s="30" t="s">
        <v>1420</v>
      </c>
      <c r="D1513" s="70">
        <v>2503.58</v>
      </c>
      <c r="E1513" s="69">
        <v>2615.2399999999998</v>
      </c>
      <c r="F1513" s="33">
        <v>1292</v>
      </c>
      <c r="G1513" s="34">
        <v>3011</v>
      </c>
      <c r="H1513" s="35" t="s">
        <v>30</v>
      </c>
      <c r="I1513" s="71">
        <v>103.92</v>
      </c>
      <c r="J1513" s="72">
        <v>19.78</v>
      </c>
      <c r="K1513" s="38">
        <f t="shared" si="373"/>
        <v>10.392000000000001</v>
      </c>
      <c r="L1513" s="38">
        <f t="shared" si="374"/>
        <v>3.1175999999999999</v>
      </c>
      <c r="M1513" s="38">
        <f t="shared" si="375"/>
        <v>6.2351999999999999</v>
      </c>
      <c r="N1513" s="38">
        <f t="shared" si="376"/>
        <v>2.0784000000000002</v>
      </c>
      <c r="O1513" s="38">
        <f t="shared" si="377"/>
        <v>2.0784000000000002</v>
      </c>
      <c r="P1513" s="38">
        <f t="shared" si="378"/>
        <v>1.2990000000000002</v>
      </c>
      <c r="Q1513" s="38">
        <f t="shared" si="379"/>
        <v>5.1960000000000006</v>
      </c>
      <c r="R1513" s="38">
        <f t="shared" si="380"/>
        <v>0.93527999999999989</v>
      </c>
      <c r="S1513" s="38">
        <f t="shared" si="381"/>
        <v>0.10392</v>
      </c>
      <c r="T1513" s="39">
        <f t="shared" si="382"/>
        <v>155.13579999999999</v>
      </c>
    </row>
    <row r="1514" spans="1:20" ht="38.25" x14ac:dyDescent="0.2">
      <c r="A1514" s="1"/>
      <c r="B1514" s="130">
        <v>1337</v>
      </c>
      <c r="C1514" s="30" t="s">
        <v>1421</v>
      </c>
      <c r="D1514" s="70">
        <v>5007.1499999999996</v>
      </c>
      <c r="E1514" s="69">
        <v>5230.47</v>
      </c>
      <c r="F1514" s="33">
        <v>1293</v>
      </c>
      <c r="G1514" s="34">
        <v>3012</v>
      </c>
      <c r="H1514" s="35" t="s">
        <v>30</v>
      </c>
      <c r="I1514" s="71">
        <v>126.19</v>
      </c>
      <c r="J1514" s="72">
        <v>19.78</v>
      </c>
      <c r="K1514" s="38">
        <f t="shared" si="373"/>
        <v>12.619</v>
      </c>
      <c r="L1514" s="38">
        <f t="shared" si="374"/>
        <v>3.7856999999999998</v>
      </c>
      <c r="M1514" s="38">
        <f t="shared" si="375"/>
        <v>7.5713999999999997</v>
      </c>
      <c r="N1514" s="38">
        <f t="shared" si="376"/>
        <v>2.5238</v>
      </c>
      <c r="O1514" s="38">
        <f t="shared" si="377"/>
        <v>2.5238</v>
      </c>
      <c r="P1514" s="38">
        <f t="shared" si="378"/>
        <v>1.577375</v>
      </c>
      <c r="Q1514" s="38">
        <f t="shared" si="379"/>
        <v>6.3094999999999999</v>
      </c>
      <c r="R1514" s="38">
        <f t="shared" si="380"/>
        <v>1.13571</v>
      </c>
      <c r="S1514" s="38">
        <f t="shared" si="381"/>
        <v>0.12619</v>
      </c>
      <c r="T1514" s="39">
        <f t="shared" si="382"/>
        <v>184.14247499999996</v>
      </c>
    </row>
    <row r="1515" spans="1:20" ht="38.25" x14ac:dyDescent="0.2">
      <c r="A1515" s="1"/>
      <c r="B1515" s="130">
        <v>1338</v>
      </c>
      <c r="C1515" s="30" t="s">
        <v>1422</v>
      </c>
      <c r="D1515" s="70">
        <v>10014.299999999999</v>
      </c>
      <c r="E1515" s="69">
        <v>10460.94</v>
      </c>
      <c r="F1515" s="33">
        <v>1294</v>
      </c>
      <c r="G1515" s="34">
        <v>3013</v>
      </c>
      <c r="H1515" s="35" t="s">
        <v>30</v>
      </c>
      <c r="I1515" s="71">
        <v>167.01</v>
      </c>
      <c r="J1515" s="72">
        <v>19.78</v>
      </c>
      <c r="K1515" s="38">
        <f t="shared" si="373"/>
        <v>16.701000000000001</v>
      </c>
      <c r="L1515" s="38">
        <f t="shared" si="374"/>
        <v>5.0103</v>
      </c>
      <c r="M1515" s="38">
        <f t="shared" si="375"/>
        <v>10.0206</v>
      </c>
      <c r="N1515" s="38">
        <f t="shared" si="376"/>
        <v>3.3401999999999998</v>
      </c>
      <c r="O1515" s="38">
        <f t="shared" si="377"/>
        <v>3.3401999999999998</v>
      </c>
      <c r="P1515" s="38">
        <f t="shared" si="378"/>
        <v>2.0876250000000001</v>
      </c>
      <c r="Q1515" s="38">
        <f t="shared" si="379"/>
        <v>8.3505000000000003</v>
      </c>
      <c r="R1515" s="38">
        <f t="shared" si="380"/>
        <v>1.5030899999999998</v>
      </c>
      <c r="S1515" s="38">
        <f t="shared" si="381"/>
        <v>0.16700999999999999</v>
      </c>
      <c r="T1515" s="39">
        <f t="shared" si="382"/>
        <v>237.31052500000001</v>
      </c>
    </row>
    <row r="1516" spans="1:20" ht="38.25" x14ac:dyDescent="0.2">
      <c r="A1516" s="1"/>
      <c r="B1516" s="130">
        <v>1339</v>
      </c>
      <c r="C1516" s="30" t="s">
        <v>1423</v>
      </c>
      <c r="D1516" s="70">
        <v>15021.47</v>
      </c>
      <c r="E1516" s="69">
        <v>15691.43</v>
      </c>
      <c r="F1516" s="33">
        <v>1295</v>
      </c>
      <c r="G1516" s="34">
        <v>3014</v>
      </c>
      <c r="H1516" s="35" t="s">
        <v>30</v>
      </c>
      <c r="I1516" s="71">
        <v>207.85</v>
      </c>
      <c r="J1516" s="72">
        <v>19.78</v>
      </c>
      <c r="K1516" s="38">
        <f t="shared" si="373"/>
        <v>20.785</v>
      </c>
      <c r="L1516" s="38">
        <f t="shared" si="374"/>
        <v>6.2355</v>
      </c>
      <c r="M1516" s="38">
        <f t="shared" si="375"/>
        <v>12.471</v>
      </c>
      <c r="N1516" s="38">
        <f t="shared" si="376"/>
        <v>4.157</v>
      </c>
      <c r="O1516" s="38">
        <f t="shared" si="377"/>
        <v>4.157</v>
      </c>
      <c r="P1516" s="38">
        <f t="shared" si="378"/>
        <v>2.598125</v>
      </c>
      <c r="Q1516" s="38">
        <f t="shared" si="379"/>
        <v>10.3925</v>
      </c>
      <c r="R1516" s="38">
        <f t="shared" si="380"/>
        <v>1.8706499999999997</v>
      </c>
      <c r="S1516" s="38">
        <f t="shared" si="381"/>
        <v>0.20785000000000001</v>
      </c>
      <c r="T1516" s="39">
        <f t="shared" si="382"/>
        <v>290.50462499999992</v>
      </c>
    </row>
    <row r="1517" spans="1:20" ht="38.25" x14ac:dyDescent="0.2">
      <c r="A1517" s="1"/>
      <c r="B1517" s="130">
        <v>1340</v>
      </c>
      <c r="C1517" s="30" t="s">
        <v>1424</v>
      </c>
      <c r="D1517" s="70">
        <v>25035.77</v>
      </c>
      <c r="E1517" s="69">
        <v>26152.37</v>
      </c>
      <c r="F1517" s="33">
        <v>1296</v>
      </c>
      <c r="G1517" s="34">
        <v>3015</v>
      </c>
      <c r="H1517" s="35" t="s">
        <v>30</v>
      </c>
      <c r="I1517" s="71">
        <v>244.96</v>
      </c>
      <c r="J1517" s="72">
        <v>19.78</v>
      </c>
      <c r="K1517" s="38">
        <f t="shared" si="373"/>
        <v>24.496000000000002</v>
      </c>
      <c r="L1517" s="38">
        <f t="shared" si="374"/>
        <v>7.3487999999999998</v>
      </c>
      <c r="M1517" s="38">
        <f t="shared" si="375"/>
        <v>14.6976</v>
      </c>
      <c r="N1517" s="38">
        <f t="shared" si="376"/>
        <v>4.8992000000000004</v>
      </c>
      <c r="O1517" s="38">
        <f t="shared" si="377"/>
        <v>4.8992000000000004</v>
      </c>
      <c r="P1517" s="38">
        <f t="shared" si="378"/>
        <v>3.0620000000000003</v>
      </c>
      <c r="Q1517" s="38">
        <f t="shared" si="379"/>
        <v>12.248000000000001</v>
      </c>
      <c r="R1517" s="38">
        <f t="shared" si="380"/>
        <v>2.2046399999999999</v>
      </c>
      <c r="S1517" s="38">
        <f t="shared" si="381"/>
        <v>0.24496000000000001</v>
      </c>
      <c r="T1517" s="39">
        <f t="shared" si="382"/>
        <v>338.84039999999999</v>
      </c>
    </row>
    <row r="1518" spans="1:20" ht="38.25" x14ac:dyDescent="0.2">
      <c r="A1518" s="1"/>
      <c r="B1518" s="130">
        <v>1341</v>
      </c>
      <c r="C1518" s="30" t="s">
        <v>1425</v>
      </c>
      <c r="D1518" s="70">
        <v>37553.65</v>
      </c>
      <c r="E1518" s="69">
        <v>39228.54</v>
      </c>
      <c r="F1518" s="33">
        <v>1297</v>
      </c>
      <c r="G1518" s="34">
        <v>3016</v>
      </c>
      <c r="H1518" s="35" t="s">
        <v>30</v>
      </c>
      <c r="I1518" s="71">
        <v>339.6</v>
      </c>
      <c r="J1518" s="72">
        <v>19.78</v>
      </c>
      <c r="K1518" s="38">
        <f t="shared" si="373"/>
        <v>33.96</v>
      </c>
      <c r="L1518" s="38">
        <f t="shared" si="374"/>
        <v>10.188000000000001</v>
      </c>
      <c r="M1518" s="38">
        <f t="shared" si="375"/>
        <v>20.376000000000001</v>
      </c>
      <c r="N1518" s="38">
        <f t="shared" si="376"/>
        <v>6.7920000000000007</v>
      </c>
      <c r="O1518" s="38">
        <f t="shared" si="377"/>
        <v>6.7920000000000007</v>
      </c>
      <c r="P1518" s="38">
        <f t="shared" si="378"/>
        <v>4.2450000000000001</v>
      </c>
      <c r="Q1518" s="38">
        <f t="shared" si="379"/>
        <v>16.98</v>
      </c>
      <c r="R1518" s="38">
        <f t="shared" si="380"/>
        <v>3.0564</v>
      </c>
      <c r="S1518" s="38">
        <f t="shared" si="381"/>
        <v>0.33960000000000001</v>
      </c>
      <c r="T1518" s="39">
        <f t="shared" si="382"/>
        <v>462.10899999999992</v>
      </c>
    </row>
    <row r="1519" spans="1:20" ht="38.25" x14ac:dyDescent="0.2">
      <c r="A1519" s="1"/>
      <c r="B1519" s="130">
        <v>1342</v>
      </c>
      <c r="C1519" s="30" t="s">
        <v>1426</v>
      </c>
      <c r="D1519" s="70">
        <v>50071.55</v>
      </c>
      <c r="E1519" s="69">
        <v>52304.74</v>
      </c>
      <c r="F1519" s="33">
        <v>1298</v>
      </c>
      <c r="G1519" s="34">
        <v>3017</v>
      </c>
      <c r="H1519" s="35" t="s">
        <v>30</v>
      </c>
      <c r="I1519" s="71">
        <v>419.4</v>
      </c>
      <c r="J1519" s="72">
        <v>19.78</v>
      </c>
      <c r="K1519" s="38">
        <f t="shared" si="373"/>
        <v>41.94</v>
      </c>
      <c r="L1519" s="38">
        <f t="shared" si="374"/>
        <v>12.581999999999999</v>
      </c>
      <c r="M1519" s="38">
        <f t="shared" si="375"/>
        <v>25.163999999999998</v>
      </c>
      <c r="N1519" s="38">
        <f t="shared" si="376"/>
        <v>8.3879999999999999</v>
      </c>
      <c r="O1519" s="38">
        <f t="shared" si="377"/>
        <v>8.3879999999999999</v>
      </c>
      <c r="P1519" s="38">
        <f t="shared" si="378"/>
        <v>5.2424999999999997</v>
      </c>
      <c r="Q1519" s="38">
        <f t="shared" si="379"/>
        <v>20.97</v>
      </c>
      <c r="R1519" s="38">
        <f t="shared" si="380"/>
        <v>3.7745999999999995</v>
      </c>
      <c r="S1519" s="38">
        <f t="shared" si="381"/>
        <v>0.4194</v>
      </c>
      <c r="T1519" s="39">
        <f t="shared" si="382"/>
        <v>566.04849999999999</v>
      </c>
    </row>
    <row r="1520" spans="1:20" ht="38.25" x14ac:dyDescent="0.2">
      <c r="A1520" s="1"/>
      <c r="B1520" s="130">
        <v>1343</v>
      </c>
      <c r="C1520" s="30" t="s">
        <v>1427</v>
      </c>
      <c r="D1520" s="70">
        <v>62589.43</v>
      </c>
      <c r="E1520" s="69">
        <v>65380.92</v>
      </c>
      <c r="F1520" s="33">
        <v>1299</v>
      </c>
      <c r="G1520" s="34">
        <v>3018</v>
      </c>
      <c r="H1520" s="35" t="s">
        <v>30</v>
      </c>
      <c r="I1520" s="71">
        <v>495.46</v>
      </c>
      <c r="J1520" s="72">
        <v>19.78</v>
      </c>
      <c r="K1520" s="38">
        <f t="shared" si="373"/>
        <v>49.545999999999999</v>
      </c>
      <c r="L1520" s="38">
        <f t="shared" si="374"/>
        <v>14.863799999999999</v>
      </c>
      <c r="M1520" s="38">
        <f t="shared" si="375"/>
        <v>29.727599999999999</v>
      </c>
      <c r="N1520" s="38">
        <f t="shared" si="376"/>
        <v>9.9092000000000002</v>
      </c>
      <c r="O1520" s="38">
        <f t="shared" si="377"/>
        <v>9.9092000000000002</v>
      </c>
      <c r="P1520" s="38">
        <f t="shared" si="378"/>
        <v>6.1932499999999999</v>
      </c>
      <c r="Q1520" s="38">
        <f t="shared" si="379"/>
        <v>24.773</v>
      </c>
      <c r="R1520" s="38">
        <f t="shared" si="380"/>
        <v>4.4591399999999997</v>
      </c>
      <c r="S1520" s="38">
        <f t="shared" si="381"/>
        <v>0.49546000000000001</v>
      </c>
      <c r="T1520" s="39">
        <f t="shared" si="382"/>
        <v>665.11665000000028</v>
      </c>
    </row>
    <row r="1521" spans="1:20" ht="38.25" x14ac:dyDescent="0.2">
      <c r="A1521" s="1"/>
      <c r="B1521" s="130">
        <v>1344</v>
      </c>
      <c r="C1521" s="30" t="s">
        <v>1428</v>
      </c>
      <c r="D1521" s="70">
        <v>100143.09</v>
      </c>
      <c r="E1521" s="69">
        <v>104609.47</v>
      </c>
      <c r="F1521" s="33">
        <v>1300</v>
      </c>
      <c r="G1521" s="34">
        <v>3019</v>
      </c>
      <c r="H1521" s="35" t="s">
        <v>30</v>
      </c>
      <c r="I1521" s="71">
        <v>566</v>
      </c>
      <c r="J1521" s="72">
        <v>19.78</v>
      </c>
      <c r="K1521" s="38">
        <f t="shared" si="373"/>
        <v>56.6</v>
      </c>
      <c r="L1521" s="38">
        <f t="shared" si="374"/>
        <v>16.98</v>
      </c>
      <c r="M1521" s="38">
        <f t="shared" si="375"/>
        <v>33.96</v>
      </c>
      <c r="N1521" s="38">
        <f t="shared" si="376"/>
        <v>11.32</v>
      </c>
      <c r="O1521" s="38">
        <f t="shared" si="377"/>
        <v>11.32</v>
      </c>
      <c r="P1521" s="38">
        <f t="shared" si="378"/>
        <v>7.0750000000000002</v>
      </c>
      <c r="Q1521" s="38">
        <f t="shared" si="379"/>
        <v>28.3</v>
      </c>
      <c r="R1521" s="38">
        <f t="shared" si="380"/>
        <v>5.0939999999999994</v>
      </c>
      <c r="S1521" s="38">
        <f t="shared" si="381"/>
        <v>0.56600000000000006</v>
      </c>
      <c r="T1521" s="39">
        <f t="shared" si="382"/>
        <v>756.99500000000023</v>
      </c>
    </row>
    <row r="1522" spans="1:20" ht="38.25" x14ac:dyDescent="0.2">
      <c r="A1522" s="1"/>
      <c r="B1522" s="130">
        <v>1345</v>
      </c>
      <c r="C1522" s="30" t="s">
        <v>1429</v>
      </c>
      <c r="D1522" s="70">
        <v>150214.64000000001</v>
      </c>
      <c r="E1522" s="69">
        <v>156914.21</v>
      </c>
      <c r="F1522" s="33">
        <v>1301</v>
      </c>
      <c r="G1522" s="34">
        <v>3020</v>
      </c>
      <c r="H1522" s="35" t="s">
        <v>30</v>
      </c>
      <c r="I1522" s="71">
        <v>720.01</v>
      </c>
      <c r="J1522" s="72">
        <v>19.78</v>
      </c>
      <c r="K1522" s="38">
        <f t="shared" si="373"/>
        <v>72.001000000000005</v>
      </c>
      <c r="L1522" s="38">
        <f t="shared" si="374"/>
        <v>21.600299999999997</v>
      </c>
      <c r="M1522" s="38">
        <f t="shared" si="375"/>
        <v>43.200599999999994</v>
      </c>
      <c r="N1522" s="38">
        <f t="shared" si="376"/>
        <v>14.4002</v>
      </c>
      <c r="O1522" s="38">
        <f t="shared" si="377"/>
        <v>14.4002</v>
      </c>
      <c r="P1522" s="38">
        <f t="shared" si="378"/>
        <v>9.0001250000000006</v>
      </c>
      <c r="Q1522" s="38">
        <f t="shared" si="379"/>
        <v>36.000500000000002</v>
      </c>
      <c r="R1522" s="38">
        <f t="shared" si="380"/>
        <v>6.4800899999999997</v>
      </c>
      <c r="S1522" s="38">
        <f t="shared" si="381"/>
        <v>0.72001000000000004</v>
      </c>
      <c r="T1522" s="39">
        <f t="shared" si="382"/>
        <v>957.59302500000001</v>
      </c>
    </row>
    <row r="1523" spans="1:20" ht="38.25" x14ac:dyDescent="0.2">
      <c r="A1523" s="1"/>
      <c r="B1523" s="130">
        <v>1346</v>
      </c>
      <c r="C1523" s="30" t="s">
        <v>1430</v>
      </c>
      <c r="D1523" s="70">
        <v>250357.73</v>
      </c>
      <c r="E1523" s="69">
        <v>261523.68</v>
      </c>
      <c r="F1523" s="33">
        <v>1302</v>
      </c>
      <c r="G1523" s="34">
        <v>3021</v>
      </c>
      <c r="H1523" s="35" t="s">
        <v>30</v>
      </c>
      <c r="I1523" s="71">
        <v>946.41</v>
      </c>
      <c r="J1523" s="72">
        <v>19.78</v>
      </c>
      <c r="K1523" s="38">
        <f t="shared" si="373"/>
        <v>94.641000000000005</v>
      </c>
      <c r="L1523" s="38">
        <f t="shared" si="374"/>
        <v>28.392299999999999</v>
      </c>
      <c r="M1523" s="38">
        <f t="shared" si="375"/>
        <v>56.784599999999998</v>
      </c>
      <c r="N1523" s="38">
        <f t="shared" si="376"/>
        <v>18.9282</v>
      </c>
      <c r="O1523" s="38">
        <f t="shared" si="377"/>
        <v>18.9282</v>
      </c>
      <c r="P1523" s="38">
        <f t="shared" si="378"/>
        <v>11.830125000000001</v>
      </c>
      <c r="Q1523" s="38">
        <f t="shared" si="379"/>
        <v>47.320500000000003</v>
      </c>
      <c r="R1523" s="38">
        <f t="shared" si="380"/>
        <v>8.5176899999999982</v>
      </c>
      <c r="S1523" s="38">
        <f t="shared" si="381"/>
        <v>0.94640999999999997</v>
      </c>
      <c r="T1523" s="39">
        <f t="shared" si="382"/>
        <v>1252.4790249999999</v>
      </c>
    </row>
    <row r="1524" spans="1:20" ht="38.25" x14ac:dyDescent="0.2">
      <c r="A1524" s="1"/>
      <c r="B1524" s="130">
        <v>1347</v>
      </c>
      <c r="C1524" s="30" t="s">
        <v>1431</v>
      </c>
      <c r="D1524" s="70">
        <v>250357.73</v>
      </c>
      <c r="E1524" s="69">
        <v>261523.68</v>
      </c>
      <c r="F1524" s="33">
        <v>1303</v>
      </c>
      <c r="G1524" s="34">
        <v>3022</v>
      </c>
      <c r="H1524" s="35" t="s">
        <v>30</v>
      </c>
      <c r="I1524" s="71">
        <v>1135.69</v>
      </c>
      <c r="J1524" s="72">
        <v>19.78</v>
      </c>
      <c r="K1524" s="38">
        <f t="shared" si="373"/>
        <v>113.56900000000002</v>
      </c>
      <c r="L1524" s="38">
        <f t="shared" si="374"/>
        <v>34.070700000000002</v>
      </c>
      <c r="M1524" s="38">
        <f t="shared" si="375"/>
        <v>68.141400000000004</v>
      </c>
      <c r="N1524" s="38">
        <f t="shared" si="376"/>
        <v>22.713800000000003</v>
      </c>
      <c r="O1524" s="38">
        <f t="shared" si="377"/>
        <v>22.713800000000003</v>
      </c>
      <c r="P1524" s="38">
        <f t="shared" si="378"/>
        <v>14.196125000000002</v>
      </c>
      <c r="Q1524" s="38">
        <f t="shared" si="379"/>
        <v>56.784500000000008</v>
      </c>
      <c r="R1524" s="38">
        <f t="shared" si="380"/>
        <v>10.221209999999999</v>
      </c>
      <c r="S1524" s="38">
        <f t="shared" si="381"/>
        <v>1.1356900000000001</v>
      </c>
      <c r="T1524" s="39">
        <f t="shared" si="382"/>
        <v>1499.0162249999998</v>
      </c>
    </row>
    <row r="1525" spans="1:20" ht="51" x14ac:dyDescent="0.2">
      <c r="A1525" s="1"/>
      <c r="B1525" s="130">
        <v>1348</v>
      </c>
      <c r="C1525" s="131" t="s">
        <v>1432</v>
      </c>
      <c r="D1525" s="70" t="s">
        <v>67</v>
      </c>
      <c r="E1525" s="69" t="s">
        <v>67</v>
      </c>
      <c r="F1525" s="33">
        <v>1304</v>
      </c>
      <c r="G1525" s="34">
        <v>3023</v>
      </c>
      <c r="H1525" s="35" t="s">
        <v>30</v>
      </c>
      <c r="I1525" s="71">
        <v>37.11</v>
      </c>
      <c r="J1525" s="72">
        <v>19.78</v>
      </c>
      <c r="K1525" s="38">
        <f t="shared" si="373"/>
        <v>3.7110000000000003</v>
      </c>
      <c r="L1525" s="38">
        <f t="shared" si="374"/>
        <v>1.1133</v>
      </c>
      <c r="M1525" s="38">
        <f t="shared" si="375"/>
        <v>2.2265999999999999</v>
      </c>
      <c r="N1525" s="38">
        <f t="shared" si="376"/>
        <v>0.74219999999999997</v>
      </c>
      <c r="O1525" s="38">
        <f t="shared" si="377"/>
        <v>0.74219999999999997</v>
      </c>
      <c r="P1525" s="38">
        <f t="shared" si="378"/>
        <v>0.46387500000000004</v>
      </c>
      <c r="Q1525" s="38">
        <f t="shared" si="379"/>
        <v>1.8555000000000001</v>
      </c>
      <c r="R1525" s="38">
        <f t="shared" si="380"/>
        <v>0.33398999999999995</v>
      </c>
      <c r="S1525" s="38">
        <f t="shared" si="381"/>
        <v>3.7109999999999997E-2</v>
      </c>
      <c r="T1525" s="39">
        <f t="shared" si="382"/>
        <v>68.115774999999999</v>
      </c>
    </row>
    <row r="1526" spans="1:20" ht="38.25" x14ac:dyDescent="0.2">
      <c r="A1526" s="1"/>
      <c r="B1526" s="130">
        <v>1349</v>
      </c>
      <c r="C1526" s="30" t="s">
        <v>1433</v>
      </c>
      <c r="D1526" s="70" t="s">
        <v>67</v>
      </c>
      <c r="E1526" s="69" t="s">
        <v>67</v>
      </c>
      <c r="F1526" s="33">
        <v>1305</v>
      </c>
      <c r="G1526" s="34">
        <v>3024</v>
      </c>
      <c r="H1526" s="35" t="s">
        <v>30</v>
      </c>
      <c r="I1526" s="71">
        <v>11.14</v>
      </c>
      <c r="J1526" s="72">
        <v>0</v>
      </c>
      <c r="K1526" s="38">
        <f t="shared" si="373"/>
        <v>1.1140000000000001</v>
      </c>
      <c r="L1526" s="38">
        <f t="shared" si="374"/>
        <v>0.3342</v>
      </c>
      <c r="M1526" s="38">
        <f t="shared" si="375"/>
        <v>0.66839999999999999</v>
      </c>
      <c r="N1526" s="38">
        <f t="shared" si="376"/>
        <v>0.22280000000000003</v>
      </c>
      <c r="O1526" s="38">
        <f t="shared" si="377"/>
        <v>0.22280000000000003</v>
      </c>
      <c r="P1526" s="38">
        <f t="shared" si="378"/>
        <v>0.13925000000000001</v>
      </c>
      <c r="Q1526" s="38">
        <f t="shared" si="379"/>
        <v>0.55700000000000005</v>
      </c>
      <c r="R1526" s="38">
        <f t="shared" si="380"/>
        <v>0.10026</v>
      </c>
      <c r="S1526" s="38">
        <f t="shared" si="381"/>
        <v>1.1140000000000001E-2</v>
      </c>
      <c r="T1526" s="39">
        <f t="shared" si="382"/>
        <v>14.50985</v>
      </c>
    </row>
    <row r="1527" spans="1:20" ht="38.25" x14ac:dyDescent="0.2">
      <c r="A1527" s="1"/>
      <c r="B1527" s="130">
        <v>1350</v>
      </c>
      <c r="C1527" s="30" t="s">
        <v>1434</v>
      </c>
      <c r="D1527" s="70">
        <v>625.89</v>
      </c>
      <c r="E1527" s="69">
        <v>653.79999999999995</v>
      </c>
      <c r="F1527" s="33">
        <v>1306</v>
      </c>
      <c r="G1527" s="34">
        <v>3025</v>
      </c>
      <c r="H1527" s="35" t="s">
        <v>30</v>
      </c>
      <c r="I1527" s="71">
        <v>42.69</v>
      </c>
      <c r="J1527" s="72">
        <v>19.78</v>
      </c>
      <c r="K1527" s="38">
        <f t="shared" si="373"/>
        <v>4.2690000000000001</v>
      </c>
      <c r="L1527" s="38">
        <f t="shared" si="374"/>
        <v>1.2806999999999999</v>
      </c>
      <c r="M1527" s="38">
        <f t="shared" si="375"/>
        <v>2.5613999999999999</v>
      </c>
      <c r="N1527" s="38">
        <f t="shared" si="376"/>
        <v>0.8538</v>
      </c>
      <c r="O1527" s="38">
        <f t="shared" si="377"/>
        <v>0.8538</v>
      </c>
      <c r="P1527" s="38">
        <f t="shared" si="378"/>
        <v>0.53362500000000002</v>
      </c>
      <c r="Q1527" s="38">
        <f t="shared" si="379"/>
        <v>2.1345000000000001</v>
      </c>
      <c r="R1527" s="38">
        <f t="shared" si="380"/>
        <v>0.38420999999999994</v>
      </c>
      <c r="S1527" s="38">
        <f t="shared" si="381"/>
        <v>4.2689999999999999E-2</v>
      </c>
      <c r="T1527" s="39">
        <f t="shared" si="382"/>
        <v>75.383725000000013</v>
      </c>
    </row>
    <row r="1528" spans="1:20" ht="38.25" x14ac:dyDescent="0.2">
      <c r="A1528" s="1"/>
      <c r="B1528" s="130">
        <v>1351</v>
      </c>
      <c r="C1528" s="30" t="s">
        <v>1435</v>
      </c>
      <c r="D1528" s="70">
        <v>1251.79</v>
      </c>
      <c r="E1528" s="69">
        <v>1307.6199999999999</v>
      </c>
      <c r="F1528" s="33">
        <v>1307</v>
      </c>
      <c r="G1528" s="34">
        <v>3026</v>
      </c>
      <c r="H1528" s="35" t="s">
        <v>30</v>
      </c>
      <c r="I1528" s="71">
        <v>83.49</v>
      </c>
      <c r="J1528" s="72">
        <v>19.78</v>
      </c>
      <c r="K1528" s="38">
        <f t="shared" si="373"/>
        <v>8.3490000000000002</v>
      </c>
      <c r="L1528" s="38">
        <f t="shared" si="374"/>
        <v>2.5046999999999997</v>
      </c>
      <c r="M1528" s="38">
        <f t="shared" si="375"/>
        <v>5.0093999999999994</v>
      </c>
      <c r="N1528" s="38">
        <f t="shared" si="376"/>
        <v>1.6698</v>
      </c>
      <c r="O1528" s="38">
        <f t="shared" si="377"/>
        <v>1.6698</v>
      </c>
      <c r="P1528" s="38">
        <f t="shared" si="378"/>
        <v>1.043625</v>
      </c>
      <c r="Q1528" s="38">
        <f t="shared" si="379"/>
        <v>4.1745000000000001</v>
      </c>
      <c r="R1528" s="38">
        <f t="shared" si="380"/>
        <v>0.75140999999999991</v>
      </c>
      <c r="S1528" s="38">
        <f t="shared" si="381"/>
        <v>8.3489999999999995E-2</v>
      </c>
      <c r="T1528" s="39">
        <f t="shared" si="382"/>
        <v>128.52572499999999</v>
      </c>
    </row>
    <row r="1529" spans="1:20" ht="38.25" x14ac:dyDescent="0.2">
      <c r="A1529" s="1"/>
      <c r="B1529" s="130">
        <v>1352</v>
      </c>
      <c r="C1529" s="30" t="s">
        <v>1436</v>
      </c>
      <c r="D1529" s="70">
        <v>2503.58</v>
      </c>
      <c r="E1529" s="69">
        <v>2615.2399999999998</v>
      </c>
      <c r="F1529" s="33">
        <v>1308</v>
      </c>
      <c r="G1529" s="34">
        <v>3027</v>
      </c>
      <c r="H1529" s="35" t="s">
        <v>30</v>
      </c>
      <c r="I1529" s="71">
        <v>103.92</v>
      </c>
      <c r="J1529" s="72">
        <v>19.78</v>
      </c>
      <c r="K1529" s="38">
        <f t="shared" si="373"/>
        <v>10.392000000000001</v>
      </c>
      <c r="L1529" s="38">
        <f t="shared" si="374"/>
        <v>3.1175999999999999</v>
      </c>
      <c r="M1529" s="38">
        <f t="shared" si="375"/>
        <v>6.2351999999999999</v>
      </c>
      <c r="N1529" s="38">
        <f t="shared" si="376"/>
        <v>2.0784000000000002</v>
      </c>
      <c r="O1529" s="38">
        <f t="shared" si="377"/>
        <v>2.0784000000000002</v>
      </c>
      <c r="P1529" s="38">
        <f t="shared" si="378"/>
        <v>1.2990000000000002</v>
      </c>
      <c r="Q1529" s="38">
        <f t="shared" si="379"/>
        <v>5.1960000000000006</v>
      </c>
      <c r="R1529" s="38">
        <f t="shared" si="380"/>
        <v>0.93527999999999989</v>
      </c>
      <c r="S1529" s="38">
        <f t="shared" si="381"/>
        <v>0.10392</v>
      </c>
      <c r="T1529" s="39">
        <f t="shared" si="382"/>
        <v>155.13579999999999</v>
      </c>
    </row>
    <row r="1530" spans="1:20" ht="38.25" x14ac:dyDescent="0.2">
      <c r="A1530" s="1"/>
      <c r="B1530" s="130">
        <v>1353</v>
      </c>
      <c r="C1530" s="30" t="s">
        <v>1437</v>
      </c>
      <c r="D1530" s="70">
        <v>5007.1499999999996</v>
      </c>
      <c r="E1530" s="69">
        <v>5230.47</v>
      </c>
      <c r="F1530" s="33">
        <v>1309</v>
      </c>
      <c r="G1530" s="34">
        <v>3028</v>
      </c>
      <c r="H1530" s="35" t="s">
        <v>30</v>
      </c>
      <c r="I1530" s="71">
        <v>126.19</v>
      </c>
      <c r="J1530" s="72">
        <v>19.78</v>
      </c>
      <c r="K1530" s="38">
        <f t="shared" si="373"/>
        <v>12.619</v>
      </c>
      <c r="L1530" s="38">
        <f t="shared" si="374"/>
        <v>3.7856999999999998</v>
      </c>
      <c r="M1530" s="38">
        <f t="shared" si="375"/>
        <v>7.5713999999999997</v>
      </c>
      <c r="N1530" s="38">
        <f t="shared" si="376"/>
        <v>2.5238</v>
      </c>
      <c r="O1530" s="38">
        <f t="shared" si="377"/>
        <v>2.5238</v>
      </c>
      <c r="P1530" s="38">
        <f t="shared" si="378"/>
        <v>1.577375</v>
      </c>
      <c r="Q1530" s="38">
        <f t="shared" si="379"/>
        <v>6.3094999999999999</v>
      </c>
      <c r="R1530" s="38">
        <f t="shared" si="380"/>
        <v>1.13571</v>
      </c>
      <c r="S1530" s="38">
        <f t="shared" si="381"/>
        <v>0.12619</v>
      </c>
      <c r="T1530" s="39">
        <f t="shared" si="382"/>
        <v>184.14247499999996</v>
      </c>
    </row>
    <row r="1531" spans="1:20" ht="38.25" x14ac:dyDescent="0.2">
      <c r="A1531" s="1"/>
      <c r="B1531" s="130">
        <v>1354</v>
      </c>
      <c r="C1531" s="30" t="s">
        <v>1438</v>
      </c>
      <c r="D1531" s="70">
        <v>10014.299999999999</v>
      </c>
      <c r="E1531" s="69">
        <v>10460.94</v>
      </c>
      <c r="F1531" s="33">
        <v>1310</v>
      </c>
      <c r="G1531" s="34">
        <v>3029</v>
      </c>
      <c r="H1531" s="35" t="s">
        <v>30</v>
      </c>
      <c r="I1531" s="71">
        <v>167.01</v>
      </c>
      <c r="J1531" s="72">
        <v>19.78</v>
      </c>
      <c r="K1531" s="38">
        <f t="shared" si="373"/>
        <v>16.701000000000001</v>
      </c>
      <c r="L1531" s="38">
        <f t="shared" si="374"/>
        <v>5.0103</v>
      </c>
      <c r="M1531" s="38">
        <f t="shared" si="375"/>
        <v>10.0206</v>
      </c>
      <c r="N1531" s="38">
        <f t="shared" si="376"/>
        <v>3.3401999999999998</v>
      </c>
      <c r="O1531" s="38">
        <f t="shared" si="377"/>
        <v>3.3401999999999998</v>
      </c>
      <c r="P1531" s="38">
        <f t="shared" si="378"/>
        <v>2.0876250000000001</v>
      </c>
      <c r="Q1531" s="38">
        <f t="shared" si="379"/>
        <v>8.3505000000000003</v>
      </c>
      <c r="R1531" s="38">
        <f t="shared" si="380"/>
        <v>1.5030899999999998</v>
      </c>
      <c r="S1531" s="38">
        <f t="shared" si="381"/>
        <v>0.16700999999999999</v>
      </c>
      <c r="T1531" s="39">
        <f t="shared" si="382"/>
        <v>237.31052500000001</v>
      </c>
    </row>
    <row r="1532" spans="1:20" ht="38.25" x14ac:dyDescent="0.2">
      <c r="A1532" s="1"/>
      <c r="B1532" s="130">
        <v>1355</v>
      </c>
      <c r="C1532" s="30" t="s">
        <v>1439</v>
      </c>
      <c r="D1532" s="70">
        <v>15021.47</v>
      </c>
      <c r="E1532" s="69">
        <v>15691.43</v>
      </c>
      <c r="F1532" s="33">
        <v>1311</v>
      </c>
      <c r="G1532" s="34">
        <v>3030</v>
      </c>
      <c r="H1532" s="35" t="s">
        <v>30</v>
      </c>
      <c r="I1532" s="71">
        <v>207.85</v>
      </c>
      <c r="J1532" s="72">
        <v>19.78</v>
      </c>
      <c r="K1532" s="38">
        <f t="shared" si="373"/>
        <v>20.785</v>
      </c>
      <c r="L1532" s="38">
        <f t="shared" si="374"/>
        <v>6.2355</v>
      </c>
      <c r="M1532" s="38">
        <f t="shared" si="375"/>
        <v>12.471</v>
      </c>
      <c r="N1532" s="38">
        <f t="shared" si="376"/>
        <v>4.157</v>
      </c>
      <c r="O1532" s="38">
        <f t="shared" si="377"/>
        <v>4.157</v>
      </c>
      <c r="P1532" s="38">
        <f t="shared" si="378"/>
        <v>2.598125</v>
      </c>
      <c r="Q1532" s="38">
        <f t="shared" si="379"/>
        <v>10.3925</v>
      </c>
      <c r="R1532" s="38">
        <f t="shared" si="380"/>
        <v>1.8706499999999997</v>
      </c>
      <c r="S1532" s="38">
        <f t="shared" si="381"/>
        <v>0.20785000000000001</v>
      </c>
      <c r="T1532" s="39">
        <f t="shared" si="382"/>
        <v>290.50462499999992</v>
      </c>
    </row>
    <row r="1533" spans="1:20" ht="38.25" x14ac:dyDescent="0.2">
      <c r="A1533" s="1"/>
      <c r="B1533" s="130">
        <v>1356</v>
      </c>
      <c r="C1533" s="30" t="s">
        <v>1440</v>
      </c>
      <c r="D1533" s="70">
        <v>25035.77</v>
      </c>
      <c r="E1533" s="69">
        <v>26152.37</v>
      </c>
      <c r="F1533" s="33">
        <v>1312</v>
      </c>
      <c r="G1533" s="34">
        <v>3031</v>
      </c>
      <c r="H1533" s="35" t="s">
        <v>30</v>
      </c>
      <c r="I1533" s="71">
        <v>244.96</v>
      </c>
      <c r="J1533" s="72">
        <v>19.78</v>
      </c>
      <c r="K1533" s="38">
        <f t="shared" si="373"/>
        <v>24.496000000000002</v>
      </c>
      <c r="L1533" s="38">
        <f t="shared" si="374"/>
        <v>7.3487999999999998</v>
      </c>
      <c r="M1533" s="38">
        <f t="shared" si="375"/>
        <v>14.6976</v>
      </c>
      <c r="N1533" s="38">
        <f t="shared" si="376"/>
        <v>4.8992000000000004</v>
      </c>
      <c r="O1533" s="38">
        <f t="shared" si="377"/>
        <v>4.8992000000000004</v>
      </c>
      <c r="P1533" s="38">
        <f t="shared" si="378"/>
        <v>3.0620000000000003</v>
      </c>
      <c r="Q1533" s="38">
        <f t="shared" si="379"/>
        <v>12.248000000000001</v>
      </c>
      <c r="R1533" s="38">
        <f t="shared" si="380"/>
        <v>2.2046399999999999</v>
      </c>
      <c r="S1533" s="38">
        <f t="shared" si="381"/>
        <v>0.24496000000000001</v>
      </c>
      <c r="T1533" s="39">
        <f t="shared" si="382"/>
        <v>338.84039999999999</v>
      </c>
    </row>
    <row r="1534" spans="1:20" ht="38.25" x14ac:dyDescent="0.2">
      <c r="A1534" s="1"/>
      <c r="B1534" s="130">
        <v>1357</v>
      </c>
      <c r="C1534" s="30" t="s">
        <v>1441</v>
      </c>
      <c r="D1534" s="70">
        <v>37553.65</v>
      </c>
      <c r="E1534" s="69">
        <v>39228.54</v>
      </c>
      <c r="F1534" s="33">
        <v>1313</v>
      </c>
      <c r="G1534" s="34">
        <v>3032</v>
      </c>
      <c r="H1534" s="35" t="s">
        <v>30</v>
      </c>
      <c r="I1534" s="71">
        <v>339.6</v>
      </c>
      <c r="J1534" s="72">
        <v>19.78</v>
      </c>
      <c r="K1534" s="38">
        <f t="shared" si="373"/>
        <v>33.96</v>
      </c>
      <c r="L1534" s="38">
        <f t="shared" si="374"/>
        <v>10.188000000000001</v>
      </c>
      <c r="M1534" s="38">
        <f t="shared" si="375"/>
        <v>20.376000000000001</v>
      </c>
      <c r="N1534" s="38">
        <f t="shared" si="376"/>
        <v>6.7920000000000007</v>
      </c>
      <c r="O1534" s="38">
        <f t="shared" si="377"/>
        <v>6.7920000000000007</v>
      </c>
      <c r="P1534" s="38">
        <f t="shared" si="378"/>
        <v>4.2450000000000001</v>
      </c>
      <c r="Q1534" s="38">
        <f t="shared" si="379"/>
        <v>16.98</v>
      </c>
      <c r="R1534" s="38">
        <f t="shared" si="380"/>
        <v>3.0564</v>
      </c>
      <c r="S1534" s="38">
        <f t="shared" si="381"/>
        <v>0.33960000000000001</v>
      </c>
      <c r="T1534" s="39">
        <f t="shared" si="382"/>
        <v>462.10899999999992</v>
      </c>
    </row>
    <row r="1535" spans="1:20" ht="38.25" x14ac:dyDescent="0.2">
      <c r="A1535" s="1"/>
      <c r="B1535" s="130">
        <v>1358</v>
      </c>
      <c r="C1535" s="30" t="s">
        <v>1442</v>
      </c>
      <c r="D1535" s="70">
        <v>50071.55</v>
      </c>
      <c r="E1535" s="69">
        <v>52304.74</v>
      </c>
      <c r="F1535" s="33">
        <v>1314</v>
      </c>
      <c r="G1535" s="34">
        <v>3033</v>
      </c>
      <c r="H1535" s="35" t="s">
        <v>30</v>
      </c>
      <c r="I1535" s="71">
        <v>419.4</v>
      </c>
      <c r="J1535" s="72">
        <v>19.78</v>
      </c>
      <c r="K1535" s="38">
        <f t="shared" si="373"/>
        <v>41.94</v>
      </c>
      <c r="L1535" s="38">
        <f t="shared" si="374"/>
        <v>12.581999999999999</v>
      </c>
      <c r="M1535" s="38">
        <f t="shared" si="375"/>
        <v>25.163999999999998</v>
      </c>
      <c r="N1535" s="38">
        <f t="shared" si="376"/>
        <v>8.3879999999999999</v>
      </c>
      <c r="O1535" s="38">
        <f t="shared" si="377"/>
        <v>8.3879999999999999</v>
      </c>
      <c r="P1535" s="38">
        <f t="shared" si="378"/>
        <v>5.2424999999999997</v>
      </c>
      <c r="Q1535" s="38">
        <f t="shared" si="379"/>
        <v>20.97</v>
      </c>
      <c r="R1535" s="38">
        <f t="shared" si="380"/>
        <v>3.7745999999999995</v>
      </c>
      <c r="S1535" s="38">
        <f t="shared" si="381"/>
        <v>0.4194</v>
      </c>
      <c r="T1535" s="39">
        <f t="shared" si="382"/>
        <v>566.04849999999999</v>
      </c>
    </row>
    <row r="1536" spans="1:20" ht="38.25" x14ac:dyDescent="0.2">
      <c r="A1536" s="1"/>
      <c r="B1536" s="130">
        <v>1359</v>
      </c>
      <c r="C1536" s="30" t="s">
        <v>1443</v>
      </c>
      <c r="D1536" s="70">
        <v>62589.43</v>
      </c>
      <c r="E1536" s="69">
        <v>65380.92</v>
      </c>
      <c r="F1536" s="33">
        <v>1315</v>
      </c>
      <c r="G1536" s="34">
        <v>3034</v>
      </c>
      <c r="H1536" s="35" t="s">
        <v>30</v>
      </c>
      <c r="I1536" s="71">
        <v>495.46</v>
      </c>
      <c r="J1536" s="72">
        <v>19.78</v>
      </c>
      <c r="K1536" s="38">
        <f t="shared" si="373"/>
        <v>49.545999999999999</v>
      </c>
      <c r="L1536" s="38">
        <f t="shared" si="374"/>
        <v>14.863799999999999</v>
      </c>
      <c r="M1536" s="38">
        <f t="shared" si="375"/>
        <v>29.727599999999999</v>
      </c>
      <c r="N1536" s="38">
        <f t="shared" si="376"/>
        <v>9.9092000000000002</v>
      </c>
      <c r="O1536" s="38">
        <f t="shared" si="377"/>
        <v>9.9092000000000002</v>
      </c>
      <c r="P1536" s="38">
        <f t="shared" si="378"/>
        <v>6.1932499999999999</v>
      </c>
      <c r="Q1536" s="38">
        <f t="shared" si="379"/>
        <v>24.773</v>
      </c>
      <c r="R1536" s="38">
        <f t="shared" si="380"/>
        <v>4.4591399999999997</v>
      </c>
      <c r="S1536" s="38">
        <f t="shared" si="381"/>
        <v>0.49546000000000001</v>
      </c>
      <c r="T1536" s="39">
        <f t="shared" si="382"/>
        <v>665.11665000000028</v>
      </c>
    </row>
    <row r="1537" spans="1:20" ht="38.25" x14ac:dyDescent="0.2">
      <c r="A1537" s="1"/>
      <c r="B1537" s="130">
        <v>1360</v>
      </c>
      <c r="C1537" s="30" t="s">
        <v>1444</v>
      </c>
      <c r="D1537" s="70">
        <v>100143.09</v>
      </c>
      <c r="E1537" s="69">
        <v>104609.47</v>
      </c>
      <c r="F1537" s="33">
        <v>1316</v>
      </c>
      <c r="G1537" s="34">
        <v>3035</v>
      </c>
      <c r="H1537" s="35" t="s">
        <v>30</v>
      </c>
      <c r="I1537" s="71">
        <v>566</v>
      </c>
      <c r="J1537" s="72">
        <v>19.78</v>
      </c>
      <c r="K1537" s="38">
        <f t="shared" si="373"/>
        <v>56.6</v>
      </c>
      <c r="L1537" s="38">
        <f t="shared" si="374"/>
        <v>16.98</v>
      </c>
      <c r="M1537" s="38">
        <f t="shared" si="375"/>
        <v>33.96</v>
      </c>
      <c r="N1537" s="38">
        <f t="shared" si="376"/>
        <v>11.32</v>
      </c>
      <c r="O1537" s="38">
        <f t="shared" si="377"/>
        <v>11.32</v>
      </c>
      <c r="P1537" s="38">
        <f t="shared" si="378"/>
        <v>7.0750000000000002</v>
      </c>
      <c r="Q1537" s="38">
        <f t="shared" si="379"/>
        <v>28.3</v>
      </c>
      <c r="R1537" s="38">
        <f t="shared" si="380"/>
        <v>5.0939999999999994</v>
      </c>
      <c r="S1537" s="38">
        <f t="shared" si="381"/>
        <v>0.56600000000000006</v>
      </c>
      <c r="T1537" s="39">
        <f t="shared" si="382"/>
        <v>756.99500000000023</v>
      </c>
    </row>
    <row r="1538" spans="1:20" ht="38.25" x14ac:dyDescent="0.2">
      <c r="A1538" s="1"/>
      <c r="B1538" s="130">
        <v>1361</v>
      </c>
      <c r="C1538" s="30" t="s">
        <v>1445</v>
      </c>
      <c r="D1538" s="70">
        <v>150214.64000000001</v>
      </c>
      <c r="E1538" s="69">
        <v>156914.21</v>
      </c>
      <c r="F1538" s="33">
        <v>1317</v>
      </c>
      <c r="G1538" s="34">
        <v>3036</v>
      </c>
      <c r="H1538" s="35" t="s">
        <v>30</v>
      </c>
      <c r="I1538" s="71">
        <v>720.01</v>
      </c>
      <c r="J1538" s="72">
        <v>19.78</v>
      </c>
      <c r="K1538" s="38">
        <f t="shared" si="373"/>
        <v>72.001000000000005</v>
      </c>
      <c r="L1538" s="38">
        <f t="shared" si="374"/>
        <v>21.600299999999997</v>
      </c>
      <c r="M1538" s="38">
        <f t="shared" si="375"/>
        <v>43.200599999999994</v>
      </c>
      <c r="N1538" s="38">
        <f t="shared" si="376"/>
        <v>14.4002</v>
      </c>
      <c r="O1538" s="38">
        <f t="shared" si="377"/>
        <v>14.4002</v>
      </c>
      <c r="P1538" s="38">
        <f t="shared" si="378"/>
        <v>9.0001250000000006</v>
      </c>
      <c r="Q1538" s="38">
        <f t="shared" si="379"/>
        <v>36.000500000000002</v>
      </c>
      <c r="R1538" s="38">
        <f t="shared" si="380"/>
        <v>6.4800899999999997</v>
      </c>
      <c r="S1538" s="38">
        <f t="shared" si="381"/>
        <v>0.72001000000000004</v>
      </c>
      <c r="T1538" s="39">
        <f t="shared" si="382"/>
        <v>957.59302500000001</v>
      </c>
    </row>
    <row r="1539" spans="1:20" ht="38.25" x14ac:dyDescent="0.2">
      <c r="A1539" s="1"/>
      <c r="B1539" s="130">
        <v>1362</v>
      </c>
      <c r="C1539" s="30" t="s">
        <v>1446</v>
      </c>
      <c r="D1539" s="70">
        <v>250357.73</v>
      </c>
      <c r="E1539" s="69">
        <v>261523.68</v>
      </c>
      <c r="F1539" s="33">
        <v>1318</v>
      </c>
      <c r="G1539" s="34">
        <v>3037</v>
      </c>
      <c r="H1539" s="35" t="s">
        <v>30</v>
      </c>
      <c r="I1539" s="71">
        <v>946.41</v>
      </c>
      <c r="J1539" s="72">
        <v>19.78</v>
      </c>
      <c r="K1539" s="38">
        <f t="shared" si="373"/>
        <v>94.641000000000005</v>
      </c>
      <c r="L1539" s="38">
        <f t="shared" si="374"/>
        <v>28.392299999999999</v>
      </c>
      <c r="M1539" s="38">
        <f t="shared" si="375"/>
        <v>56.784599999999998</v>
      </c>
      <c r="N1539" s="38">
        <f t="shared" si="376"/>
        <v>18.9282</v>
      </c>
      <c r="O1539" s="38">
        <f t="shared" si="377"/>
        <v>18.9282</v>
      </c>
      <c r="P1539" s="38">
        <f t="shared" si="378"/>
        <v>11.830125000000001</v>
      </c>
      <c r="Q1539" s="38">
        <f t="shared" si="379"/>
        <v>47.320500000000003</v>
      </c>
      <c r="R1539" s="38">
        <f t="shared" si="380"/>
        <v>8.5176899999999982</v>
      </c>
      <c r="S1539" s="38">
        <f t="shared" si="381"/>
        <v>0.94640999999999997</v>
      </c>
      <c r="T1539" s="39">
        <f t="shared" si="382"/>
        <v>1252.4790249999999</v>
      </c>
    </row>
    <row r="1540" spans="1:20" ht="38.25" x14ac:dyDescent="0.2">
      <c r="A1540" s="1"/>
      <c r="B1540" s="130">
        <v>1363</v>
      </c>
      <c r="C1540" s="30" t="s">
        <v>1447</v>
      </c>
      <c r="D1540" s="70">
        <v>250357.73</v>
      </c>
      <c r="E1540" s="69">
        <v>261523.68</v>
      </c>
      <c r="F1540" s="33">
        <v>1319</v>
      </c>
      <c r="G1540" s="34">
        <v>3038</v>
      </c>
      <c r="H1540" s="35" t="s">
        <v>30</v>
      </c>
      <c r="I1540" s="71">
        <v>1135.69</v>
      </c>
      <c r="J1540" s="72">
        <v>19.78</v>
      </c>
      <c r="K1540" s="38">
        <f t="shared" si="373"/>
        <v>113.56900000000002</v>
      </c>
      <c r="L1540" s="38">
        <f t="shared" si="374"/>
        <v>34.070700000000002</v>
      </c>
      <c r="M1540" s="38">
        <f t="shared" si="375"/>
        <v>68.141400000000004</v>
      </c>
      <c r="N1540" s="38">
        <f t="shared" si="376"/>
        <v>22.713800000000003</v>
      </c>
      <c r="O1540" s="38">
        <f t="shared" si="377"/>
        <v>22.713800000000003</v>
      </c>
      <c r="P1540" s="38">
        <f t="shared" si="378"/>
        <v>14.196125000000002</v>
      </c>
      <c r="Q1540" s="38">
        <f t="shared" si="379"/>
        <v>56.784500000000008</v>
      </c>
      <c r="R1540" s="38">
        <f t="shared" si="380"/>
        <v>10.221209999999999</v>
      </c>
      <c r="S1540" s="38">
        <f t="shared" si="381"/>
        <v>1.1356900000000001</v>
      </c>
      <c r="T1540" s="39">
        <f t="shared" si="382"/>
        <v>1499.0162249999998</v>
      </c>
    </row>
    <row r="1541" spans="1:20" ht="38.25" x14ac:dyDescent="0.2">
      <c r="A1541" s="1"/>
      <c r="B1541" s="130">
        <v>1364</v>
      </c>
      <c r="C1541" s="30" t="s">
        <v>1448</v>
      </c>
      <c r="D1541" s="70" t="s">
        <v>67</v>
      </c>
      <c r="E1541" s="69" t="s">
        <v>67</v>
      </c>
      <c r="F1541" s="33">
        <v>1320</v>
      </c>
      <c r="G1541" s="34">
        <v>3039</v>
      </c>
      <c r="H1541" s="35" t="s">
        <v>30</v>
      </c>
      <c r="I1541" s="71">
        <v>37.11</v>
      </c>
      <c r="J1541" s="72">
        <v>19.78</v>
      </c>
      <c r="K1541" s="38">
        <f t="shared" si="373"/>
        <v>3.7110000000000003</v>
      </c>
      <c r="L1541" s="38">
        <f t="shared" si="374"/>
        <v>1.1133</v>
      </c>
      <c r="M1541" s="38">
        <f t="shared" si="375"/>
        <v>2.2265999999999999</v>
      </c>
      <c r="N1541" s="38">
        <f t="shared" si="376"/>
        <v>0.74219999999999997</v>
      </c>
      <c r="O1541" s="38">
        <f t="shared" si="377"/>
        <v>0.74219999999999997</v>
      </c>
      <c r="P1541" s="38">
        <f t="shared" si="378"/>
        <v>0.46387500000000004</v>
      </c>
      <c r="Q1541" s="38">
        <f t="shared" si="379"/>
        <v>1.8555000000000001</v>
      </c>
      <c r="R1541" s="38">
        <f t="shared" si="380"/>
        <v>0.33398999999999995</v>
      </c>
      <c r="S1541" s="38">
        <f t="shared" si="381"/>
        <v>3.7109999999999997E-2</v>
      </c>
      <c r="T1541" s="39">
        <f t="shared" si="382"/>
        <v>68.115774999999999</v>
      </c>
    </row>
    <row r="1542" spans="1:20" ht="38.25" x14ac:dyDescent="0.2">
      <c r="A1542" s="1"/>
      <c r="B1542" s="130">
        <v>1365</v>
      </c>
      <c r="C1542" s="30" t="s">
        <v>1449</v>
      </c>
      <c r="D1542" s="70" t="s">
        <v>67</v>
      </c>
      <c r="E1542" s="69" t="s">
        <v>67</v>
      </c>
      <c r="F1542" s="33">
        <v>1321</v>
      </c>
      <c r="G1542" s="34">
        <v>3040</v>
      </c>
      <c r="H1542" s="35" t="s">
        <v>30</v>
      </c>
      <c r="I1542" s="71">
        <v>11.14</v>
      </c>
      <c r="J1542" s="72">
        <v>0</v>
      </c>
      <c r="K1542" s="38">
        <f t="shared" si="373"/>
        <v>1.1140000000000001</v>
      </c>
      <c r="L1542" s="38">
        <f t="shared" si="374"/>
        <v>0.3342</v>
      </c>
      <c r="M1542" s="38">
        <f t="shared" si="375"/>
        <v>0.66839999999999999</v>
      </c>
      <c r="N1542" s="38">
        <f t="shared" si="376"/>
        <v>0.22280000000000003</v>
      </c>
      <c r="O1542" s="38">
        <f t="shared" si="377"/>
        <v>0.22280000000000003</v>
      </c>
      <c r="P1542" s="38">
        <f t="shared" si="378"/>
        <v>0.13925000000000001</v>
      </c>
      <c r="Q1542" s="38">
        <f t="shared" si="379"/>
        <v>0.55700000000000005</v>
      </c>
      <c r="R1542" s="38">
        <f t="shared" si="380"/>
        <v>0.10026</v>
      </c>
      <c r="S1542" s="38">
        <f t="shared" si="381"/>
        <v>1.1140000000000001E-2</v>
      </c>
      <c r="T1542" s="39">
        <f t="shared" si="382"/>
        <v>14.50985</v>
      </c>
    </row>
    <row r="1543" spans="1:20" ht="28.5" x14ac:dyDescent="0.2">
      <c r="A1543" s="1"/>
      <c r="B1543" s="130">
        <v>1366</v>
      </c>
      <c r="C1543" s="30" t="s">
        <v>1450</v>
      </c>
      <c r="D1543" s="70" t="s">
        <v>67</v>
      </c>
      <c r="E1543" s="69" t="s">
        <v>67</v>
      </c>
      <c r="F1543" s="33">
        <v>1322</v>
      </c>
      <c r="G1543" s="34">
        <v>3041</v>
      </c>
      <c r="H1543" s="35" t="s">
        <v>30</v>
      </c>
      <c r="I1543" s="71">
        <v>189.29</v>
      </c>
      <c r="J1543" s="72">
        <v>19.78</v>
      </c>
      <c r="K1543" s="38">
        <f t="shared" si="373"/>
        <v>18.928999999999998</v>
      </c>
      <c r="L1543" s="38">
        <f t="shared" si="374"/>
        <v>5.6786999999999992</v>
      </c>
      <c r="M1543" s="38">
        <f t="shared" si="375"/>
        <v>11.357399999999998</v>
      </c>
      <c r="N1543" s="38">
        <f t="shared" si="376"/>
        <v>3.7858000000000001</v>
      </c>
      <c r="O1543" s="38">
        <f t="shared" si="377"/>
        <v>3.7858000000000001</v>
      </c>
      <c r="P1543" s="38">
        <f t="shared" si="378"/>
        <v>2.3661249999999998</v>
      </c>
      <c r="Q1543" s="38">
        <f t="shared" si="379"/>
        <v>9.4644999999999992</v>
      </c>
      <c r="R1543" s="38">
        <f t="shared" si="380"/>
        <v>1.7036099999999998</v>
      </c>
      <c r="S1543" s="38">
        <f t="shared" si="381"/>
        <v>0.18928999999999999</v>
      </c>
      <c r="T1543" s="39">
        <f t="shared" si="382"/>
        <v>266.33022500000004</v>
      </c>
    </row>
    <row r="1544" spans="1:20" ht="38.25" x14ac:dyDescent="0.2">
      <c r="A1544" s="1"/>
      <c r="B1544" s="130">
        <v>1367</v>
      </c>
      <c r="C1544" s="30" t="s">
        <v>1451</v>
      </c>
      <c r="D1544" s="70" t="s">
        <v>67</v>
      </c>
      <c r="E1544" s="69" t="s">
        <v>67</v>
      </c>
      <c r="F1544" s="33">
        <v>1323</v>
      </c>
      <c r="G1544" s="34">
        <v>3042</v>
      </c>
      <c r="H1544" s="35" t="s">
        <v>30</v>
      </c>
      <c r="I1544" s="71">
        <v>77.94</v>
      </c>
      <c r="J1544" s="72">
        <v>19.78</v>
      </c>
      <c r="K1544" s="38">
        <f t="shared" si="373"/>
        <v>7.7940000000000005</v>
      </c>
      <c r="L1544" s="38">
        <f t="shared" si="374"/>
        <v>2.3382000000000001</v>
      </c>
      <c r="M1544" s="38">
        <f t="shared" si="375"/>
        <v>4.6764000000000001</v>
      </c>
      <c r="N1544" s="38">
        <f t="shared" si="376"/>
        <v>1.5588</v>
      </c>
      <c r="O1544" s="38">
        <f t="shared" si="377"/>
        <v>1.5588</v>
      </c>
      <c r="P1544" s="38">
        <f t="shared" si="378"/>
        <v>0.97425000000000006</v>
      </c>
      <c r="Q1544" s="38">
        <f t="shared" si="379"/>
        <v>3.8970000000000002</v>
      </c>
      <c r="R1544" s="38">
        <f t="shared" si="380"/>
        <v>0.70145999999999997</v>
      </c>
      <c r="S1544" s="38">
        <f t="shared" si="381"/>
        <v>7.7939999999999995E-2</v>
      </c>
      <c r="T1544" s="39">
        <f t="shared" si="382"/>
        <v>121.29685000000001</v>
      </c>
    </row>
    <row r="1545" spans="1:20" ht="38.25" x14ac:dyDescent="0.2">
      <c r="A1545" s="1"/>
      <c r="B1545" s="130">
        <v>1368</v>
      </c>
      <c r="C1545" s="30" t="s">
        <v>1452</v>
      </c>
      <c r="D1545" s="70" t="s">
        <v>67</v>
      </c>
      <c r="E1545" s="69" t="s">
        <v>67</v>
      </c>
      <c r="F1545" s="33">
        <v>1324</v>
      </c>
      <c r="G1545" s="34">
        <v>3043</v>
      </c>
      <c r="H1545" s="35" t="s">
        <v>30</v>
      </c>
      <c r="I1545" s="71">
        <v>94.62</v>
      </c>
      <c r="J1545" s="72">
        <v>19.78</v>
      </c>
      <c r="K1545" s="38">
        <f t="shared" si="373"/>
        <v>9.4620000000000015</v>
      </c>
      <c r="L1545" s="38">
        <f t="shared" si="374"/>
        <v>2.8386</v>
      </c>
      <c r="M1545" s="38">
        <f t="shared" si="375"/>
        <v>5.6772</v>
      </c>
      <c r="N1545" s="38">
        <f t="shared" si="376"/>
        <v>1.8924000000000001</v>
      </c>
      <c r="O1545" s="38">
        <f t="shared" si="377"/>
        <v>1.8924000000000001</v>
      </c>
      <c r="P1545" s="38">
        <f t="shared" si="378"/>
        <v>1.1827500000000002</v>
      </c>
      <c r="Q1545" s="38">
        <f t="shared" si="379"/>
        <v>4.7310000000000008</v>
      </c>
      <c r="R1545" s="38">
        <f t="shared" si="380"/>
        <v>0.85158</v>
      </c>
      <c r="S1545" s="38">
        <f t="shared" si="381"/>
        <v>9.462000000000001E-2</v>
      </c>
      <c r="T1545" s="39">
        <f t="shared" si="382"/>
        <v>143.02255000000002</v>
      </c>
    </row>
    <row r="1546" spans="1:20" ht="38.25" x14ac:dyDescent="0.2">
      <c r="A1546" s="1"/>
      <c r="B1546" s="130">
        <v>1369</v>
      </c>
      <c r="C1546" s="30" t="s">
        <v>1453</v>
      </c>
      <c r="D1546" s="70" t="s">
        <v>67</v>
      </c>
      <c r="E1546" s="69" t="s">
        <v>67</v>
      </c>
      <c r="F1546" s="33">
        <v>1325</v>
      </c>
      <c r="G1546" s="34">
        <v>3044</v>
      </c>
      <c r="H1546" s="35" t="s">
        <v>30</v>
      </c>
      <c r="I1546" s="71">
        <v>77.94</v>
      </c>
      <c r="J1546" s="72">
        <v>19.78</v>
      </c>
      <c r="K1546" s="38">
        <f t="shared" si="373"/>
        <v>7.7940000000000005</v>
      </c>
      <c r="L1546" s="38">
        <f t="shared" si="374"/>
        <v>2.3382000000000001</v>
      </c>
      <c r="M1546" s="38">
        <f t="shared" si="375"/>
        <v>4.6764000000000001</v>
      </c>
      <c r="N1546" s="38">
        <f t="shared" si="376"/>
        <v>1.5588</v>
      </c>
      <c r="O1546" s="38">
        <f t="shared" si="377"/>
        <v>1.5588</v>
      </c>
      <c r="P1546" s="38">
        <f t="shared" si="378"/>
        <v>0.97425000000000006</v>
      </c>
      <c r="Q1546" s="38">
        <f t="shared" si="379"/>
        <v>3.8970000000000002</v>
      </c>
      <c r="R1546" s="38">
        <f t="shared" si="380"/>
        <v>0.70145999999999997</v>
      </c>
      <c r="S1546" s="38">
        <f t="shared" si="381"/>
        <v>7.7939999999999995E-2</v>
      </c>
      <c r="T1546" s="39">
        <f t="shared" si="382"/>
        <v>121.29685000000001</v>
      </c>
    </row>
    <row r="1547" spans="1:20" ht="38.25" x14ac:dyDescent="0.2">
      <c r="A1547" s="1"/>
      <c r="B1547" s="130">
        <v>1370</v>
      </c>
      <c r="C1547" s="30" t="s">
        <v>1454</v>
      </c>
      <c r="D1547" s="70" t="s">
        <v>67</v>
      </c>
      <c r="E1547" s="69" t="s">
        <v>67</v>
      </c>
      <c r="F1547" s="33">
        <v>1326</v>
      </c>
      <c r="G1547" s="34">
        <v>3045</v>
      </c>
      <c r="H1547" s="35" t="s">
        <v>30</v>
      </c>
      <c r="I1547" s="71">
        <v>94.62</v>
      </c>
      <c r="J1547" s="72">
        <v>19.78</v>
      </c>
      <c r="K1547" s="38">
        <f t="shared" si="373"/>
        <v>9.4620000000000015</v>
      </c>
      <c r="L1547" s="38">
        <f t="shared" si="374"/>
        <v>2.8386</v>
      </c>
      <c r="M1547" s="38">
        <f t="shared" si="375"/>
        <v>5.6772</v>
      </c>
      <c r="N1547" s="38">
        <f t="shared" si="376"/>
        <v>1.8924000000000001</v>
      </c>
      <c r="O1547" s="38">
        <f t="shared" si="377"/>
        <v>1.8924000000000001</v>
      </c>
      <c r="P1547" s="38">
        <f t="shared" si="378"/>
        <v>1.1827500000000002</v>
      </c>
      <c r="Q1547" s="38">
        <f t="shared" si="379"/>
        <v>4.7310000000000008</v>
      </c>
      <c r="R1547" s="38">
        <f t="shared" si="380"/>
        <v>0.85158</v>
      </c>
      <c r="S1547" s="38">
        <f t="shared" si="381"/>
        <v>9.462000000000001E-2</v>
      </c>
      <c r="T1547" s="39">
        <f t="shared" si="382"/>
        <v>143.02255000000002</v>
      </c>
    </row>
    <row r="1548" spans="1:20" ht="28.5" x14ac:dyDescent="0.2">
      <c r="A1548" s="1"/>
      <c r="B1548" s="130">
        <v>1371</v>
      </c>
      <c r="C1548" s="30" t="s">
        <v>1455</v>
      </c>
      <c r="D1548" s="70" t="s">
        <v>67</v>
      </c>
      <c r="E1548" s="69" t="s">
        <v>67</v>
      </c>
      <c r="F1548" s="33">
        <v>1327</v>
      </c>
      <c r="G1548" s="34">
        <v>3046</v>
      </c>
      <c r="H1548" s="44" t="s">
        <v>1456</v>
      </c>
      <c r="I1548" s="71">
        <v>1.85</v>
      </c>
      <c r="J1548" s="72">
        <v>0</v>
      </c>
      <c r="K1548" s="38">
        <f t="shared" si="373"/>
        <v>0.18500000000000003</v>
      </c>
      <c r="L1548" s="38">
        <f t="shared" si="374"/>
        <v>5.5500000000000001E-2</v>
      </c>
      <c r="M1548" s="38">
        <f t="shared" si="375"/>
        <v>0.111</v>
      </c>
      <c r="N1548" s="38">
        <f t="shared" si="376"/>
        <v>3.7000000000000005E-2</v>
      </c>
      <c r="O1548" s="38">
        <f t="shared" si="377"/>
        <v>3.7000000000000005E-2</v>
      </c>
      <c r="P1548" s="38">
        <f t="shared" si="378"/>
        <v>2.3125000000000003E-2</v>
      </c>
      <c r="Q1548" s="38">
        <f t="shared" si="379"/>
        <v>9.2500000000000013E-2</v>
      </c>
      <c r="R1548" s="38">
        <f t="shared" si="380"/>
        <v>1.6649999999999998E-2</v>
      </c>
      <c r="S1548" s="38">
        <f t="shared" si="381"/>
        <v>1.8500000000000001E-3</v>
      </c>
      <c r="T1548" s="39">
        <f t="shared" si="382"/>
        <v>2.4096249999999997</v>
      </c>
    </row>
    <row r="1549" spans="1:20" ht="38.25" x14ac:dyDescent="0.2">
      <c r="A1549" s="1"/>
      <c r="B1549" s="130">
        <v>1372</v>
      </c>
      <c r="C1549" s="30" t="s">
        <v>1457</v>
      </c>
      <c r="D1549" s="70" t="s">
        <v>67</v>
      </c>
      <c r="E1549" s="69" t="s">
        <v>67</v>
      </c>
      <c r="F1549" s="33">
        <v>1328</v>
      </c>
      <c r="G1549" s="34">
        <v>3047</v>
      </c>
      <c r="H1549" s="35" t="s">
        <v>30</v>
      </c>
      <c r="I1549" s="71">
        <v>94.62</v>
      </c>
      <c r="J1549" s="72">
        <v>19.78</v>
      </c>
      <c r="K1549" s="38">
        <f t="shared" si="373"/>
        <v>9.4620000000000015</v>
      </c>
      <c r="L1549" s="38">
        <f t="shared" si="374"/>
        <v>2.8386</v>
      </c>
      <c r="M1549" s="38">
        <f t="shared" si="375"/>
        <v>5.6772</v>
      </c>
      <c r="N1549" s="38">
        <f t="shared" si="376"/>
        <v>1.8924000000000001</v>
      </c>
      <c r="O1549" s="38">
        <f t="shared" si="377"/>
        <v>1.8924000000000001</v>
      </c>
      <c r="P1549" s="38">
        <f t="shared" si="378"/>
        <v>1.1827500000000002</v>
      </c>
      <c r="Q1549" s="38">
        <f t="shared" si="379"/>
        <v>4.7310000000000008</v>
      </c>
      <c r="R1549" s="38">
        <f t="shared" si="380"/>
        <v>0.85158</v>
      </c>
      <c r="S1549" s="38">
        <f t="shared" si="381"/>
        <v>9.462000000000001E-2</v>
      </c>
      <c r="T1549" s="39">
        <f t="shared" si="382"/>
        <v>143.02255000000002</v>
      </c>
    </row>
    <row r="1550" spans="1:20" ht="28.5" x14ac:dyDescent="0.2">
      <c r="A1550" s="1"/>
      <c r="B1550" s="130">
        <v>1373</v>
      </c>
      <c r="C1550" s="30" t="s">
        <v>1458</v>
      </c>
      <c r="D1550" s="70" t="s">
        <v>67</v>
      </c>
      <c r="E1550" s="69" t="s">
        <v>67</v>
      </c>
      <c r="F1550" s="33">
        <v>1329</v>
      </c>
      <c r="G1550" s="34">
        <v>3048</v>
      </c>
      <c r="H1550" s="44" t="s">
        <v>1459</v>
      </c>
      <c r="I1550" s="71">
        <v>3.72</v>
      </c>
      <c r="J1550" s="72">
        <v>0</v>
      </c>
      <c r="K1550" s="38">
        <f t="shared" si="373"/>
        <v>0.37200000000000005</v>
      </c>
      <c r="L1550" s="38">
        <f t="shared" si="374"/>
        <v>0.1116</v>
      </c>
      <c r="M1550" s="38">
        <f t="shared" si="375"/>
        <v>0.22320000000000001</v>
      </c>
      <c r="N1550" s="38">
        <f t="shared" si="376"/>
        <v>7.4400000000000008E-2</v>
      </c>
      <c r="O1550" s="38">
        <f t="shared" si="377"/>
        <v>7.4400000000000008E-2</v>
      </c>
      <c r="P1550" s="38">
        <f t="shared" si="378"/>
        <v>4.6500000000000007E-2</v>
      </c>
      <c r="Q1550" s="38">
        <f t="shared" si="379"/>
        <v>0.18600000000000003</v>
      </c>
      <c r="R1550" s="38">
        <f t="shared" si="380"/>
        <v>3.3479999999999996E-2</v>
      </c>
      <c r="S1550" s="38">
        <f t="shared" si="381"/>
        <v>3.7200000000000002E-3</v>
      </c>
      <c r="T1550" s="39">
        <f t="shared" si="382"/>
        <v>4.8453000000000008</v>
      </c>
    </row>
    <row r="1551" spans="1:20" ht="25.5" x14ac:dyDescent="0.2">
      <c r="A1551" s="1"/>
      <c r="B1551" s="130">
        <v>1374</v>
      </c>
      <c r="C1551" s="30" t="s">
        <v>1460</v>
      </c>
      <c r="D1551" s="70">
        <v>625.89</v>
      </c>
      <c r="E1551" s="69">
        <v>653.79999999999995</v>
      </c>
      <c r="F1551" s="33">
        <v>1330</v>
      </c>
      <c r="G1551" s="34">
        <v>3049</v>
      </c>
      <c r="H1551" s="35" t="s">
        <v>30</v>
      </c>
      <c r="I1551" s="71">
        <v>44.53</v>
      </c>
      <c r="J1551" s="72">
        <v>19.78</v>
      </c>
      <c r="K1551" s="38">
        <f t="shared" si="373"/>
        <v>4.4530000000000003</v>
      </c>
      <c r="L1551" s="38">
        <f t="shared" si="374"/>
        <v>1.3359000000000001</v>
      </c>
      <c r="M1551" s="38">
        <f t="shared" si="375"/>
        <v>2.6718000000000002</v>
      </c>
      <c r="N1551" s="38">
        <f t="shared" si="376"/>
        <v>0.89060000000000006</v>
      </c>
      <c r="O1551" s="38">
        <f t="shared" si="377"/>
        <v>0.89060000000000006</v>
      </c>
      <c r="P1551" s="38">
        <f t="shared" si="378"/>
        <v>0.55662500000000004</v>
      </c>
      <c r="Q1551" s="38">
        <f t="shared" si="379"/>
        <v>2.2265000000000001</v>
      </c>
      <c r="R1551" s="38">
        <f t="shared" si="380"/>
        <v>0.40076999999999996</v>
      </c>
      <c r="S1551" s="38">
        <f t="shared" si="381"/>
        <v>4.453E-2</v>
      </c>
      <c r="T1551" s="39">
        <f t="shared" si="382"/>
        <v>77.780325000000005</v>
      </c>
    </row>
    <row r="1552" spans="1:20" ht="25.5" x14ac:dyDescent="0.2">
      <c r="A1552" s="1"/>
      <c r="B1552" s="130">
        <v>1375</v>
      </c>
      <c r="C1552" s="30" t="s">
        <v>1461</v>
      </c>
      <c r="D1552" s="70">
        <v>1251.79</v>
      </c>
      <c r="E1552" s="69">
        <v>1307.6199999999999</v>
      </c>
      <c r="F1552" s="33">
        <v>1331</v>
      </c>
      <c r="G1552" s="34">
        <v>3050</v>
      </c>
      <c r="H1552" s="35" t="s">
        <v>30</v>
      </c>
      <c r="I1552" s="71">
        <v>44.53</v>
      </c>
      <c r="J1552" s="72">
        <v>19.78</v>
      </c>
      <c r="K1552" s="38">
        <f t="shared" si="373"/>
        <v>4.4530000000000003</v>
      </c>
      <c r="L1552" s="38">
        <f t="shared" si="374"/>
        <v>1.3359000000000001</v>
      </c>
      <c r="M1552" s="38">
        <f t="shared" si="375"/>
        <v>2.6718000000000002</v>
      </c>
      <c r="N1552" s="38">
        <f t="shared" si="376"/>
        <v>0.89060000000000006</v>
      </c>
      <c r="O1552" s="38">
        <f t="shared" si="377"/>
        <v>0.89060000000000006</v>
      </c>
      <c r="P1552" s="38">
        <f t="shared" si="378"/>
        <v>0.55662500000000004</v>
      </c>
      <c r="Q1552" s="38">
        <f t="shared" si="379"/>
        <v>2.2265000000000001</v>
      </c>
      <c r="R1552" s="38">
        <f t="shared" si="380"/>
        <v>0.40076999999999996</v>
      </c>
      <c r="S1552" s="38">
        <f t="shared" si="381"/>
        <v>4.453E-2</v>
      </c>
      <c r="T1552" s="39">
        <f t="shared" si="382"/>
        <v>77.780325000000005</v>
      </c>
    </row>
    <row r="1553" spans="1:20" ht="25.5" x14ac:dyDescent="0.2">
      <c r="A1553" s="1"/>
      <c r="B1553" s="130">
        <v>1376</v>
      </c>
      <c r="C1553" s="30" t="s">
        <v>1462</v>
      </c>
      <c r="D1553" s="70">
        <v>2503.58</v>
      </c>
      <c r="E1553" s="69">
        <v>2615.2399999999998</v>
      </c>
      <c r="F1553" s="33">
        <v>1332</v>
      </c>
      <c r="G1553" s="34">
        <v>3051</v>
      </c>
      <c r="H1553" s="35" t="s">
        <v>30</v>
      </c>
      <c r="I1553" s="71">
        <v>44.53</v>
      </c>
      <c r="J1553" s="72">
        <v>19.78</v>
      </c>
      <c r="K1553" s="38">
        <f t="shared" si="373"/>
        <v>4.4530000000000003</v>
      </c>
      <c r="L1553" s="38">
        <f t="shared" si="374"/>
        <v>1.3359000000000001</v>
      </c>
      <c r="M1553" s="38">
        <f t="shared" si="375"/>
        <v>2.6718000000000002</v>
      </c>
      <c r="N1553" s="38">
        <f t="shared" si="376"/>
        <v>0.89060000000000006</v>
      </c>
      <c r="O1553" s="38">
        <f t="shared" si="377"/>
        <v>0.89060000000000006</v>
      </c>
      <c r="P1553" s="38">
        <f t="shared" si="378"/>
        <v>0.55662500000000004</v>
      </c>
      <c r="Q1553" s="38">
        <f t="shared" si="379"/>
        <v>2.2265000000000001</v>
      </c>
      <c r="R1553" s="38">
        <f t="shared" si="380"/>
        <v>0.40076999999999996</v>
      </c>
      <c r="S1553" s="38">
        <f t="shared" si="381"/>
        <v>4.453E-2</v>
      </c>
      <c r="T1553" s="39">
        <f t="shared" si="382"/>
        <v>77.780325000000005</v>
      </c>
    </row>
    <row r="1554" spans="1:20" ht="25.5" x14ac:dyDescent="0.2">
      <c r="A1554" s="1"/>
      <c r="B1554" s="130">
        <v>1377</v>
      </c>
      <c r="C1554" s="30" t="s">
        <v>1463</v>
      </c>
      <c r="D1554" s="70">
        <v>5007.1499999999996</v>
      </c>
      <c r="E1554" s="69">
        <v>5230.47</v>
      </c>
      <c r="F1554" s="33">
        <v>1333</v>
      </c>
      <c r="G1554" s="34">
        <v>3052</v>
      </c>
      <c r="H1554" s="35" t="s">
        <v>30</v>
      </c>
      <c r="I1554" s="71">
        <v>44.53</v>
      </c>
      <c r="J1554" s="72">
        <v>19.78</v>
      </c>
      <c r="K1554" s="38">
        <f t="shared" si="373"/>
        <v>4.4530000000000003</v>
      </c>
      <c r="L1554" s="38">
        <f t="shared" si="374"/>
        <v>1.3359000000000001</v>
      </c>
      <c r="M1554" s="38">
        <f t="shared" si="375"/>
        <v>2.6718000000000002</v>
      </c>
      <c r="N1554" s="38">
        <f t="shared" si="376"/>
        <v>0.89060000000000006</v>
      </c>
      <c r="O1554" s="38">
        <f t="shared" si="377"/>
        <v>0.89060000000000006</v>
      </c>
      <c r="P1554" s="38">
        <f t="shared" si="378"/>
        <v>0.55662500000000004</v>
      </c>
      <c r="Q1554" s="38">
        <f t="shared" si="379"/>
        <v>2.2265000000000001</v>
      </c>
      <c r="R1554" s="38">
        <f t="shared" si="380"/>
        <v>0.40076999999999996</v>
      </c>
      <c r="S1554" s="38">
        <f t="shared" si="381"/>
        <v>4.453E-2</v>
      </c>
      <c r="T1554" s="39">
        <f t="shared" si="382"/>
        <v>77.780325000000005</v>
      </c>
    </row>
    <row r="1555" spans="1:20" ht="25.5" x14ac:dyDescent="0.2">
      <c r="A1555" s="1"/>
      <c r="B1555" s="130">
        <v>1378</v>
      </c>
      <c r="C1555" s="30" t="s">
        <v>1464</v>
      </c>
      <c r="D1555" s="70">
        <v>10014.299999999999</v>
      </c>
      <c r="E1555" s="69">
        <v>10460.94</v>
      </c>
      <c r="F1555" s="33">
        <v>1334</v>
      </c>
      <c r="G1555" s="34">
        <v>3053</v>
      </c>
      <c r="H1555" s="35" t="s">
        <v>30</v>
      </c>
      <c r="I1555" s="71">
        <f t="shared" ref="I1555:I1564" si="383">I1515/3</f>
        <v>55.669999999999995</v>
      </c>
      <c r="J1555" s="72">
        <v>19.78</v>
      </c>
      <c r="K1555" s="38">
        <f t="shared" si="373"/>
        <v>5.5670000000000002</v>
      </c>
      <c r="L1555" s="38">
        <f t="shared" si="374"/>
        <v>1.6700999999999997</v>
      </c>
      <c r="M1555" s="38">
        <f t="shared" si="375"/>
        <v>3.3401999999999994</v>
      </c>
      <c r="N1555" s="38">
        <f t="shared" si="376"/>
        <v>1.1133999999999999</v>
      </c>
      <c r="O1555" s="38">
        <f t="shared" si="377"/>
        <v>1.1133999999999999</v>
      </c>
      <c r="P1555" s="38">
        <f t="shared" si="378"/>
        <v>0.69587500000000002</v>
      </c>
      <c r="Q1555" s="38">
        <f t="shared" si="379"/>
        <v>2.7835000000000001</v>
      </c>
      <c r="R1555" s="38">
        <f t="shared" si="380"/>
        <v>0.50102999999999986</v>
      </c>
      <c r="S1555" s="38">
        <f t="shared" si="381"/>
        <v>5.5669999999999997E-2</v>
      </c>
      <c r="T1555" s="39">
        <f t="shared" si="382"/>
        <v>92.290175000000005</v>
      </c>
    </row>
    <row r="1556" spans="1:20" ht="25.5" x14ac:dyDescent="0.2">
      <c r="A1556" s="1"/>
      <c r="B1556" s="130">
        <v>1379</v>
      </c>
      <c r="C1556" s="30" t="s">
        <v>1465</v>
      </c>
      <c r="D1556" s="70">
        <v>15021.47</v>
      </c>
      <c r="E1556" s="69">
        <v>15691.43</v>
      </c>
      <c r="F1556" s="33">
        <v>1335</v>
      </c>
      <c r="G1556" s="34">
        <v>3054</v>
      </c>
      <c r="H1556" s="35" t="s">
        <v>30</v>
      </c>
      <c r="I1556" s="71">
        <f t="shared" si="383"/>
        <v>69.283333333333331</v>
      </c>
      <c r="J1556" s="72">
        <v>19.78</v>
      </c>
      <c r="K1556" s="38">
        <f t="shared" si="373"/>
        <v>6.9283333333333337</v>
      </c>
      <c r="L1556" s="38">
        <f t="shared" si="374"/>
        <v>2.0785</v>
      </c>
      <c r="M1556" s="38">
        <f t="shared" si="375"/>
        <v>4.157</v>
      </c>
      <c r="N1556" s="38">
        <f t="shared" si="376"/>
        <v>1.3856666666666666</v>
      </c>
      <c r="O1556" s="38">
        <f t="shared" si="377"/>
        <v>1.3856666666666666</v>
      </c>
      <c r="P1556" s="38">
        <f t="shared" si="378"/>
        <v>0.86604166666666671</v>
      </c>
      <c r="Q1556" s="38">
        <f t="shared" si="379"/>
        <v>3.4641666666666668</v>
      </c>
      <c r="R1556" s="38">
        <f t="shared" si="380"/>
        <v>0.62354999999999994</v>
      </c>
      <c r="S1556" s="38">
        <f t="shared" si="381"/>
        <v>6.9283333333333336E-2</v>
      </c>
      <c r="T1556" s="39">
        <f t="shared" si="382"/>
        <v>110.02154166666665</v>
      </c>
    </row>
    <row r="1557" spans="1:20" ht="25.5" x14ac:dyDescent="0.2">
      <c r="A1557" s="1"/>
      <c r="B1557" s="130">
        <v>1380</v>
      </c>
      <c r="C1557" s="30" t="s">
        <v>1466</v>
      </c>
      <c r="D1557" s="70">
        <v>25035.77</v>
      </c>
      <c r="E1557" s="69">
        <v>26152.37</v>
      </c>
      <c r="F1557" s="33">
        <v>1336</v>
      </c>
      <c r="G1557" s="34">
        <v>3055</v>
      </c>
      <c r="H1557" s="35" t="s">
        <v>30</v>
      </c>
      <c r="I1557" s="71">
        <f t="shared" si="383"/>
        <v>81.653333333333336</v>
      </c>
      <c r="J1557" s="72">
        <v>19.78</v>
      </c>
      <c r="K1557" s="38">
        <f t="shared" si="373"/>
        <v>8.1653333333333347</v>
      </c>
      <c r="L1557" s="38">
        <f t="shared" si="374"/>
        <v>2.4495999999999998</v>
      </c>
      <c r="M1557" s="38">
        <f t="shared" si="375"/>
        <v>4.8991999999999996</v>
      </c>
      <c r="N1557" s="38">
        <f t="shared" si="376"/>
        <v>1.6330666666666667</v>
      </c>
      <c r="O1557" s="38">
        <f t="shared" si="377"/>
        <v>1.6330666666666667</v>
      </c>
      <c r="P1557" s="38">
        <f t="shared" si="378"/>
        <v>1.0206666666666668</v>
      </c>
      <c r="Q1557" s="38">
        <f t="shared" si="379"/>
        <v>4.0826666666666673</v>
      </c>
      <c r="R1557" s="38">
        <f t="shared" si="380"/>
        <v>0.73487999999999998</v>
      </c>
      <c r="S1557" s="38">
        <f t="shared" si="381"/>
        <v>8.1653333333333342E-2</v>
      </c>
      <c r="T1557" s="39">
        <f t="shared" si="382"/>
        <v>126.13346666666668</v>
      </c>
    </row>
    <row r="1558" spans="1:20" ht="25.5" x14ac:dyDescent="0.2">
      <c r="A1558" s="1"/>
      <c r="B1558" s="130">
        <v>1381</v>
      </c>
      <c r="C1558" s="30" t="s">
        <v>1467</v>
      </c>
      <c r="D1558" s="70">
        <v>37553.65</v>
      </c>
      <c r="E1558" s="69">
        <v>39228.54</v>
      </c>
      <c r="F1558" s="33">
        <v>1337</v>
      </c>
      <c r="G1558" s="34">
        <v>3056</v>
      </c>
      <c r="H1558" s="35" t="s">
        <v>30</v>
      </c>
      <c r="I1558" s="71">
        <f t="shared" si="383"/>
        <v>113.2</v>
      </c>
      <c r="J1558" s="72">
        <v>19.78</v>
      </c>
      <c r="K1558" s="38">
        <f t="shared" si="373"/>
        <v>11.32</v>
      </c>
      <c r="L1558" s="38">
        <f t="shared" si="374"/>
        <v>3.3959999999999999</v>
      </c>
      <c r="M1558" s="38">
        <f t="shared" si="375"/>
        <v>6.7919999999999998</v>
      </c>
      <c r="N1558" s="38">
        <f t="shared" si="376"/>
        <v>2.2640000000000002</v>
      </c>
      <c r="O1558" s="38">
        <f t="shared" si="377"/>
        <v>2.2640000000000002</v>
      </c>
      <c r="P1558" s="38">
        <f t="shared" si="378"/>
        <v>1.415</v>
      </c>
      <c r="Q1558" s="38">
        <f t="shared" si="379"/>
        <v>5.66</v>
      </c>
      <c r="R1558" s="38">
        <f t="shared" si="380"/>
        <v>1.0187999999999999</v>
      </c>
      <c r="S1558" s="38">
        <f t="shared" si="381"/>
        <v>0.11320000000000001</v>
      </c>
      <c r="T1558" s="39">
        <f t="shared" si="382"/>
        <v>167.22300000000001</v>
      </c>
    </row>
    <row r="1559" spans="1:20" ht="25.5" x14ac:dyDescent="0.2">
      <c r="A1559" s="1"/>
      <c r="B1559" s="130">
        <v>1382</v>
      </c>
      <c r="C1559" s="30" t="s">
        <v>1468</v>
      </c>
      <c r="D1559" s="70">
        <v>50071.55</v>
      </c>
      <c r="E1559" s="69">
        <v>52304.74</v>
      </c>
      <c r="F1559" s="33">
        <v>1338</v>
      </c>
      <c r="G1559" s="34">
        <v>3057</v>
      </c>
      <c r="H1559" s="35" t="s">
        <v>30</v>
      </c>
      <c r="I1559" s="71">
        <f t="shared" si="383"/>
        <v>139.79999999999998</v>
      </c>
      <c r="J1559" s="72">
        <v>19.78</v>
      </c>
      <c r="K1559" s="38">
        <f t="shared" si="373"/>
        <v>13.979999999999999</v>
      </c>
      <c r="L1559" s="38">
        <f t="shared" si="374"/>
        <v>4.1939999999999991</v>
      </c>
      <c r="M1559" s="38">
        <f t="shared" si="375"/>
        <v>8.3879999999999981</v>
      </c>
      <c r="N1559" s="38">
        <f t="shared" si="376"/>
        <v>2.7959999999999998</v>
      </c>
      <c r="O1559" s="38">
        <f t="shared" si="377"/>
        <v>2.7959999999999998</v>
      </c>
      <c r="P1559" s="38">
        <f t="shared" si="378"/>
        <v>1.7474999999999998</v>
      </c>
      <c r="Q1559" s="38">
        <f t="shared" si="379"/>
        <v>6.9899999999999993</v>
      </c>
      <c r="R1559" s="38">
        <f t="shared" si="380"/>
        <v>1.2581999999999998</v>
      </c>
      <c r="S1559" s="38">
        <f t="shared" si="381"/>
        <v>0.13979999999999998</v>
      </c>
      <c r="T1559" s="39">
        <f t="shared" si="382"/>
        <v>201.86949999999996</v>
      </c>
    </row>
    <row r="1560" spans="1:20" ht="25.5" x14ac:dyDescent="0.2">
      <c r="A1560" s="1"/>
      <c r="B1560" s="130">
        <v>1383</v>
      </c>
      <c r="C1560" s="30" t="s">
        <v>1469</v>
      </c>
      <c r="D1560" s="70">
        <v>62589.43</v>
      </c>
      <c r="E1560" s="69">
        <v>65380.92</v>
      </c>
      <c r="F1560" s="33">
        <v>1339</v>
      </c>
      <c r="G1560" s="34">
        <v>3058</v>
      </c>
      <c r="H1560" s="35" t="s">
        <v>30</v>
      </c>
      <c r="I1560" s="71">
        <f t="shared" si="383"/>
        <v>165.15333333333334</v>
      </c>
      <c r="J1560" s="72">
        <v>19.78</v>
      </c>
      <c r="K1560" s="38">
        <f t="shared" si="373"/>
        <v>16.515333333333334</v>
      </c>
      <c r="L1560" s="38">
        <f t="shared" si="374"/>
        <v>4.9546000000000001</v>
      </c>
      <c r="M1560" s="38">
        <f t="shared" si="375"/>
        <v>9.9092000000000002</v>
      </c>
      <c r="N1560" s="38">
        <f t="shared" si="376"/>
        <v>3.3030666666666666</v>
      </c>
      <c r="O1560" s="38">
        <f t="shared" si="377"/>
        <v>3.3030666666666666</v>
      </c>
      <c r="P1560" s="38">
        <f t="shared" si="378"/>
        <v>2.0644166666666668</v>
      </c>
      <c r="Q1560" s="38">
        <f t="shared" si="379"/>
        <v>8.2576666666666672</v>
      </c>
      <c r="R1560" s="38">
        <f t="shared" si="380"/>
        <v>1.4863799999999998</v>
      </c>
      <c r="S1560" s="38">
        <f t="shared" si="381"/>
        <v>0.16515333333333335</v>
      </c>
      <c r="T1560" s="39">
        <f t="shared" si="382"/>
        <v>234.89221666666666</v>
      </c>
    </row>
    <row r="1561" spans="1:20" ht="25.5" x14ac:dyDescent="0.2">
      <c r="A1561" s="1"/>
      <c r="B1561" s="130">
        <v>1384</v>
      </c>
      <c r="C1561" s="30" t="s">
        <v>1470</v>
      </c>
      <c r="D1561" s="70">
        <v>100143.09</v>
      </c>
      <c r="E1561" s="69">
        <v>104609.47</v>
      </c>
      <c r="F1561" s="33">
        <v>1340</v>
      </c>
      <c r="G1561" s="34">
        <v>3059</v>
      </c>
      <c r="H1561" s="35" t="s">
        <v>30</v>
      </c>
      <c r="I1561" s="71">
        <f t="shared" si="383"/>
        <v>188.66666666666666</v>
      </c>
      <c r="J1561" s="72">
        <v>19.78</v>
      </c>
      <c r="K1561" s="38">
        <f t="shared" si="373"/>
        <v>18.866666666666667</v>
      </c>
      <c r="L1561" s="38">
        <f t="shared" si="374"/>
        <v>5.6599999999999993</v>
      </c>
      <c r="M1561" s="38">
        <f t="shared" si="375"/>
        <v>11.319999999999999</v>
      </c>
      <c r="N1561" s="38">
        <f t="shared" si="376"/>
        <v>3.7733333333333334</v>
      </c>
      <c r="O1561" s="38">
        <f t="shared" si="377"/>
        <v>3.7733333333333334</v>
      </c>
      <c r="P1561" s="38">
        <f t="shared" si="378"/>
        <v>2.3583333333333334</v>
      </c>
      <c r="Q1561" s="38">
        <f t="shared" si="379"/>
        <v>9.4333333333333336</v>
      </c>
      <c r="R1561" s="38">
        <f t="shared" si="380"/>
        <v>1.6979999999999997</v>
      </c>
      <c r="S1561" s="38">
        <f t="shared" si="381"/>
        <v>0.18866666666666665</v>
      </c>
      <c r="T1561" s="39">
        <f t="shared" si="382"/>
        <v>265.51833333333332</v>
      </c>
    </row>
    <row r="1562" spans="1:20" ht="25.5" x14ac:dyDescent="0.2">
      <c r="A1562" s="1"/>
      <c r="B1562" s="130">
        <v>1385</v>
      </c>
      <c r="C1562" s="30" t="s">
        <v>1471</v>
      </c>
      <c r="D1562" s="70">
        <v>150214.64000000001</v>
      </c>
      <c r="E1562" s="69">
        <v>156914.21</v>
      </c>
      <c r="F1562" s="33">
        <v>1341</v>
      </c>
      <c r="G1562" s="34">
        <v>3060</v>
      </c>
      <c r="H1562" s="35" t="s">
        <v>30</v>
      </c>
      <c r="I1562" s="71">
        <f t="shared" si="383"/>
        <v>240.00333333333333</v>
      </c>
      <c r="J1562" s="72">
        <v>19.78</v>
      </c>
      <c r="K1562" s="38">
        <f t="shared" si="373"/>
        <v>24.000333333333334</v>
      </c>
      <c r="L1562" s="38">
        <f t="shared" si="374"/>
        <v>7.2000999999999999</v>
      </c>
      <c r="M1562" s="38">
        <f t="shared" si="375"/>
        <v>14.4002</v>
      </c>
      <c r="N1562" s="38">
        <f t="shared" si="376"/>
        <v>4.8000666666666669</v>
      </c>
      <c r="O1562" s="38">
        <f t="shared" si="377"/>
        <v>4.8000666666666669</v>
      </c>
      <c r="P1562" s="38">
        <f t="shared" si="378"/>
        <v>3.0000416666666667</v>
      </c>
      <c r="Q1562" s="38">
        <f t="shared" si="379"/>
        <v>12.000166666666667</v>
      </c>
      <c r="R1562" s="38">
        <f t="shared" si="380"/>
        <v>2.1600299999999999</v>
      </c>
      <c r="S1562" s="38">
        <f t="shared" si="381"/>
        <v>0.24000333333333335</v>
      </c>
      <c r="T1562" s="39">
        <f t="shared" si="382"/>
        <v>332.38434166666667</v>
      </c>
    </row>
    <row r="1563" spans="1:20" ht="25.5" x14ac:dyDescent="0.2">
      <c r="A1563" s="1"/>
      <c r="B1563" s="130">
        <v>1386</v>
      </c>
      <c r="C1563" s="30" t="s">
        <v>1472</v>
      </c>
      <c r="D1563" s="70">
        <v>250357.73</v>
      </c>
      <c r="E1563" s="69">
        <v>261523.68</v>
      </c>
      <c r="F1563" s="33">
        <v>1342</v>
      </c>
      <c r="G1563" s="34">
        <v>3061</v>
      </c>
      <c r="H1563" s="35" t="s">
        <v>30</v>
      </c>
      <c r="I1563" s="71">
        <f t="shared" si="383"/>
        <v>315.46999999999997</v>
      </c>
      <c r="J1563" s="72">
        <v>19.78</v>
      </c>
      <c r="K1563" s="38">
        <f t="shared" si="373"/>
        <v>31.546999999999997</v>
      </c>
      <c r="L1563" s="38">
        <f t="shared" si="374"/>
        <v>9.4640999999999984</v>
      </c>
      <c r="M1563" s="38">
        <f t="shared" si="375"/>
        <v>18.928199999999997</v>
      </c>
      <c r="N1563" s="38">
        <f t="shared" si="376"/>
        <v>6.3093999999999992</v>
      </c>
      <c r="O1563" s="38">
        <f t="shared" si="377"/>
        <v>6.3093999999999992</v>
      </c>
      <c r="P1563" s="38">
        <f t="shared" si="378"/>
        <v>3.9433749999999996</v>
      </c>
      <c r="Q1563" s="38">
        <f t="shared" si="379"/>
        <v>15.773499999999999</v>
      </c>
      <c r="R1563" s="38">
        <f t="shared" si="380"/>
        <v>2.8392299999999997</v>
      </c>
      <c r="S1563" s="38">
        <f t="shared" si="381"/>
        <v>0.31546999999999997</v>
      </c>
      <c r="T1563" s="39">
        <f t="shared" si="382"/>
        <v>430.67967499999997</v>
      </c>
    </row>
    <row r="1564" spans="1:20" ht="25.5" x14ac:dyDescent="0.2">
      <c r="A1564" s="1"/>
      <c r="B1564" s="130">
        <v>1387</v>
      </c>
      <c r="C1564" s="30" t="s">
        <v>1473</v>
      </c>
      <c r="D1564" s="70">
        <v>250357.73</v>
      </c>
      <c r="E1564" s="69">
        <v>261523.68</v>
      </c>
      <c r="F1564" s="33">
        <v>1343</v>
      </c>
      <c r="G1564" s="34">
        <v>3062</v>
      </c>
      <c r="H1564" s="35" t="s">
        <v>30</v>
      </c>
      <c r="I1564" s="71">
        <f t="shared" si="383"/>
        <v>378.56333333333333</v>
      </c>
      <c r="J1564" s="72">
        <v>19.78</v>
      </c>
      <c r="K1564" s="38">
        <f t="shared" si="373"/>
        <v>37.856333333333332</v>
      </c>
      <c r="L1564" s="38">
        <f t="shared" si="374"/>
        <v>11.3569</v>
      </c>
      <c r="M1564" s="38">
        <f t="shared" si="375"/>
        <v>22.713799999999999</v>
      </c>
      <c r="N1564" s="38">
        <f t="shared" si="376"/>
        <v>7.5712666666666664</v>
      </c>
      <c r="O1564" s="38">
        <f t="shared" si="377"/>
        <v>7.5712666666666664</v>
      </c>
      <c r="P1564" s="38">
        <f t="shared" si="378"/>
        <v>4.7320416666666665</v>
      </c>
      <c r="Q1564" s="38">
        <f t="shared" si="379"/>
        <v>18.928166666666666</v>
      </c>
      <c r="R1564" s="38">
        <f t="shared" si="380"/>
        <v>3.4070699999999996</v>
      </c>
      <c r="S1564" s="38">
        <f t="shared" si="381"/>
        <v>0.37856333333333336</v>
      </c>
      <c r="T1564" s="39">
        <f t="shared" si="382"/>
        <v>512.85874166666656</v>
      </c>
    </row>
    <row r="1565" spans="1:20" ht="28.5" x14ac:dyDescent="0.2">
      <c r="A1565" s="1"/>
      <c r="B1565" s="130">
        <v>1388</v>
      </c>
      <c r="C1565" s="30" t="s">
        <v>1474</v>
      </c>
      <c r="D1565" s="70" t="s">
        <v>67</v>
      </c>
      <c r="E1565" s="69" t="s">
        <v>67</v>
      </c>
      <c r="F1565" s="33">
        <v>1344</v>
      </c>
      <c r="G1565" s="34">
        <v>3063</v>
      </c>
      <c r="H1565" s="35" t="s">
        <v>30</v>
      </c>
      <c r="I1565" s="71">
        <v>57.53</v>
      </c>
      <c r="J1565" s="72">
        <v>19.78</v>
      </c>
      <c r="K1565" s="38">
        <f t="shared" si="373"/>
        <v>5.7530000000000001</v>
      </c>
      <c r="L1565" s="38">
        <f t="shared" si="374"/>
        <v>1.7259</v>
      </c>
      <c r="M1565" s="38">
        <f t="shared" si="375"/>
        <v>3.4518</v>
      </c>
      <c r="N1565" s="38">
        <f t="shared" si="376"/>
        <v>1.1506000000000001</v>
      </c>
      <c r="O1565" s="38">
        <f t="shared" si="377"/>
        <v>1.1506000000000001</v>
      </c>
      <c r="P1565" s="38">
        <f t="shared" si="378"/>
        <v>0.71912500000000001</v>
      </c>
      <c r="Q1565" s="38">
        <f t="shared" si="379"/>
        <v>2.8765000000000001</v>
      </c>
      <c r="R1565" s="38">
        <f t="shared" si="380"/>
        <v>0.51776999999999995</v>
      </c>
      <c r="S1565" s="38">
        <f t="shared" si="381"/>
        <v>5.7530000000000005E-2</v>
      </c>
      <c r="T1565" s="39">
        <f t="shared" si="382"/>
        <v>94.712825000000009</v>
      </c>
    </row>
    <row r="1566" spans="1:20" ht="28.5" x14ac:dyDescent="0.2">
      <c r="A1566" s="1"/>
      <c r="B1566" s="130">
        <v>1389</v>
      </c>
      <c r="C1566" s="30" t="s">
        <v>1475</v>
      </c>
      <c r="D1566" s="70" t="s">
        <v>67</v>
      </c>
      <c r="E1566" s="69" t="s">
        <v>67</v>
      </c>
      <c r="F1566" s="33">
        <v>1345</v>
      </c>
      <c r="G1566" s="34">
        <v>3064</v>
      </c>
      <c r="H1566" s="35" t="s">
        <v>30</v>
      </c>
      <c r="I1566" s="71">
        <v>37.11</v>
      </c>
      <c r="J1566" s="72">
        <v>19.78</v>
      </c>
      <c r="K1566" s="38">
        <f t="shared" si="373"/>
        <v>3.7110000000000003</v>
      </c>
      <c r="L1566" s="38">
        <f t="shared" si="374"/>
        <v>1.1133</v>
      </c>
      <c r="M1566" s="38">
        <f t="shared" si="375"/>
        <v>2.2265999999999999</v>
      </c>
      <c r="N1566" s="38">
        <f t="shared" si="376"/>
        <v>0.74219999999999997</v>
      </c>
      <c r="O1566" s="38">
        <f t="shared" si="377"/>
        <v>0.74219999999999997</v>
      </c>
      <c r="P1566" s="38">
        <f t="shared" si="378"/>
        <v>0.46387500000000004</v>
      </c>
      <c r="Q1566" s="38">
        <f t="shared" si="379"/>
        <v>1.8555000000000001</v>
      </c>
      <c r="R1566" s="38">
        <f t="shared" si="380"/>
        <v>0.33398999999999995</v>
      </c>
      <c r="S1566" s="38">
        <f t="shared" si="381"/>
        <v>3.7109999999999997E-2</v>
      </c>
      <c r="T1566" s="39">
        <f t="shared" si="382"/>
        <v>68.115774999999999</v>
      </c>
    </row>
    <row r="1567" spans="1:20" ht="28.5" x14ac:dyDescent="0.2">
      <c r="A1567" s="1"/>
      <c r="B1567" s="130">
        <v>1390</v>
      </c>
      <c r="C1567" s="30" t="s">
        <v>1476</v>
      </c>
      <c r="D1567" s="70" t="s">
        <v>67</v>
      </c>
      <c r="E1567" s="69" t="s">
        <v>67</v>
      </c>
      <c r="F1567" s="33">
        <v>1346</v>
      </c>
      <c r="G1567" s="34">
        <v>3065</v>
      </c>
      <c r="H1567" s="35" t="s">
        <v>30</v>
      </c>
      <c r="I1567" s="71">
        <v>94.62</v>
      </c>
      <c r="J1567" s="72">
        <v>19.78</v>
      </c>
      <c r="K1567" s="38">
        <f t="shared" si="373"/>
        <v>9.4620000000000015</v>
      </c>
      <c r="L1567" s="38">
        <f t="shared" si="374"/>
        <v>2.8386</v>
      </c>
      <c r="M1567" s="38">
        <f t="shared" si="375"/>
        <v>5.6772</v>
      </c>
      <c r="N1567" s="38">
        <f t="shared" si="376"/>
        <v>1.8924000000000001</v>
      </c>
      <c r="O1567" s="38">
        <f t="shared" si="377"/>
        <v>1.8924000000000001</v>
      </c>
      <c r="P1567" s="38">
        <f t="shared" si="378"/>
        <v>1.1827500000000002</v>
      </c>
      <c r="Q1567" s="38">
        <f t="shared" si="379"/>
        <v>4.7310000000000008</v>
      </c>
      <c r="R1567" s="38">
        <f t="shared" si="380"/>
        <v>0.85158</v>
      </c>
      <c r="S1567" s="38">
        <f t="shared" si="381"/>
        <v>9.462000000000001E-2</v>
      </c>
      <c r="T1567" s="39">
        <f t="shared" si="382"/>
        <v>143.02255000000002</v>
      </c>
    </row>
    <row r="1568" spans="1:20" ht="28.5" x14ac:dyDescent="0.2">
      <c r="A1568" s="1"/>
      <c r="B1568" s="130">
        <v>1391</v>
      </c>
      <c r="C1568" s="30" t="s">
        <v>1477</v>
      </c>
      <c r="D1568" s="70" t="s">
        <v>67</v>
      </c>
      <c r="E1568" s="69" t="s">
        <v>67</v>
      </c>
      <c r="F1568" s="33">
        <v>1347</v>
      </c>
      <c r="G1568" s="34">
        <v>3066</v>
      </c>
      <c r="H1568" s="35" t="s">
        <v>30</v>
      </c>
      <c r="I1568" s="71">
        <v>76.09</v>
      </c>
      <c r="J1568" s="72">
        <v>19.78</v>
      </c>
      <c r="K1568" s="38">
        <f t="shared" si="373"/>
        <v>7.6090000000000009</v>
      </c>
      <c r="L1568" s="38">
        <f t="shared" si="374"/>
        <v>2.2827000000000002</v>
      </c>
      <c r="M1568" s="38">
        <f t="shared" si="375"/>
        <v>4.5654000000000003</v>
      </c>
      <c r="N1568" s="38">
        <f t="shared" si="376"/>
        <v>1.5218</v>
      </c>
      <c r="O1568" s="38">
        <f t="shared" si="377"/>
        <v>1.5218</v>
      </c>
      <c r="P1568" s="38">
        <f t="shared" si="378"/>
        <v>0.95112500000000011</v>
      </c>
      <c r="Q1568" s="38">
        <f t="shared" si="379"/>
        <v>3.8045000000000004</v>
      </c>
      <c r="R1568" s="38">
        <f t="shared" si="380"/>
        <v>0.68481000000000003</v>
      </c>
      <c r="S1568" s="38">
        <f t="shared" si="381"/>
        <v>7.6090000000000005E-2</v>
      </c>
      <c r="T1568" s="39">
        <f t="shared" si="382"/>
        <v>118.887225</v>
      </c>
    </row>
    <row r="1569" spans="1:20" ht="28.5" x14ac:dyDescent="0.2">
      <c r="A1569" s="1"/>
      <c r="B1569" s="130">
        <v>1392</v>
      </c>
      <c r="C1569" s="30" t="s">
        <v>1478</v>
      </c>
      <c r="D1569" s="70" t="s">
        <v>67</v>
      </c>
      <c r="E1569" s="69" t="s">
        <v>67</v>
      </c>
      <c r="F1569" s="33">
        <v>1348</v>
      </c>
      <c r="G1569" s="34">
        <v>3067</v>
      </c>
      <c r="H1569" s="35" t="s">
        <v>30</v>
      </c>
      <c r="I1569" s="71">
        <v>57.53</v>
      </c>
      <c r="J1569" s="72">
        <v>19.78</v>
      </c>
      <c r="K1569" s="38">
        <f t="shared" si="373"/>
        <v>5.7530000000000001</v>
      </c>
      <c r="L1569" s="38">
        <f t="shared" si="374"/>
        <v>1.7259</v>
      </c>
      <c r="M1569" s="38">
        <f t="shared" si="375"/>
        <v>3.4518</v>
      </c>
      <c r="N1569" s="38">
        <f t="shared" si="376"/>
        <v>1.1506000000000001</v>
      </c>
      <c r="O1569" s="38">
        <f t="shared" si="377"/>
        <v>1.1506000000000001</v>
      </c>
      <c r="P1569" s="38">
        <f t="shared" si="378"/>
        <v>0.71912500000000001</v>
      </c>
      <c r="Q1569" s="38">
        <f t="shared" si="379"/>
        <v>2.8765000000000001</v>
      </c>
      <c r="R1569" s="38">
        <f t="shared" si="380"/>
        <v>0.51776999999999995</v>
      </c>
      <c r="S1569" s="38">
        <f t="shared" si="381"/>
        <v>5.7530000000000005E-2</v>
      </c>
      <c r="T1569" s="39">
        <f t="shared" si="382"/>
        <v>94.712825000000009</v>
      </c>
    </row>
    <row r="1570" spans="1:20" ht="28.5" x14ac:dyDescent="0.2">
      <c r="A1570" s="1"/>
      <c r="B1570" s="130">
        <v>1393</v>
      </c>
      <c r="C1570" s="30" t="s">
        <v>1479</v>
      </c>
      <c r="D1570" s="70" t="s">
        <v>67</v>
      </c>
      <c r="E1570" s="69" t="s">
        <v>67</v>
      </c>
      <c r="F1570" s="33">
        <v>1349</v>
      </c>
      <c r="G1570" s="34">
        <v>3068</v>
      </c>
      <c r="H1570" s="35" t="s">
        <v>30</v>
      </c>
      <c r="I1570" s="71">
        <v>46.4</v>
      </c>
      <c r="J1570" s="72">
        <v>19.78</v>
      </c>
      <c r="K1570" s="38">
        <f t="shared" si="373"/>
        <v>4.6399999999999997</v>
      </c>
      <c r="L1570" s="38">
        <f t="shared" si="374"/>
        <v>1.3919999999999999</v>
      </c>
      <c r="M1570" s="38">
        <f t="shared" si="375"/>
        <v>2.7839999999999998</v>
      </c>
      <c r="N1570" s="38">
        <f t="shared" si="376"/>
        <v>0.92799999999999994</v>
      </c>
      <c r="O1570" s="38">
        <f t="shared" si="377"/>
        <v>0.92799999999999994</v>
      </c>
      <c r="P1570" s="38">
        <f t="shared" si="378"/>
        <v>0.57999999999999996</v>
      </c>
      <c r="Q1570" s="38">
        <f t="shared" si="379"/>
        <v>2.3199999999999998</v>
      </c>
      <c r="R1570" s="38">
        <f t="shared" si="380"/>
        <v>0.41759999999999997</v>
      </c>
      <c r="S1570" s="38">
        <f t="shared" si="381"/>
        <v>4.6399999999999997E-2</v>
      </c>
      <c r="T1570" s="39">
        <f t="shared" si="382"/>
        <v>80.215999999999994</v>
      </c>
    </row>
    <row r="1571" spans="1:20" ht="28.5" x14ac:dyDescent="0.2">
      <c r="A1571" s="1"/>
      <c r="B1571" s="130">
        <v>1394</v>
      </c>
      <c r="C1571" s="30" t="s">
        <v>1480</v>
      </c>
      <c r="D1571" s="70" t="s">
        <v>67</v>
      </c>
      <c r="E1571" s="69" t="s">
        <v>67</v>
      </c>
      <c r="F1571" s="33">
        <v>1350</v>
      </c>
      <c r="G1571" s="34">
        <v>3069</v>
      </c>
      <c r="H1571" s="35" t="s">
        <v>30</v>
      </c>
      <c r="I1571" s="71">
        <v>7.43</v>
      </c>
      <c r="J1571" s="72">
        <v>0</v>
      </c>
      <c r="K1571" s="38">
        <f t="shared" si="373"/>
        <v>0.74299999999999999</v>
      </c>
      <c r="L1571" s="38">
        <f t="shared" si="374"/>
        <v>0.22289999999999999</v>
      </c>
      <c r="M1571" s="38">
        <f t="shared" si="375"/>
        <v>0.44579999999999997</v>
      </c>
      <c r="N1571" s="38">
        <f t="shared" si="376"/>
        <v>0.14860000000000001</v>
      </c>
      <c r="O1571" s="38">
        <f t="shared" si="377"/>
        <v>0.14860000000000001</v>
      </c>
      <c r="P1571" s="38">
        <f t="shared" si="378"/>
        <v>9.2874999999999999E-2</v>
      </c>
      <c r="Q1571" s="38">
        <f t="shared" si="379"/>
        <v>0.3715</v>
      </c>
      <c r="R1571" s="38">
        <f t="shared" si="380"/>
        <v>6.6869999999999999E-2</v>
      </c>
      <c r="S1571" s="38">
        <f t="shared" si="381"/>
        <v>7.43E-3</v>
      </c>
      <c r="T1571" s="39">
        <f t="shared" si="382"/>
        <v>9.6775749999999974</v>
      </c>
    </row>
    <row r="1572" spans="1:20" ht="28.5" x14ac:dyDescent="0.2">
      <c r="A1572" s="1"/>
      <c r="B1572" s="130">
        <v>1395</v>
      </c>
      <c r="C1572" s="30" t="s">
        <v>1481</v>
      </c>
      <c r="D1572" s="70" t="s">
        <v>67</v>
      </c>
      <c r="E1572" s="69" t="s">
        <v>67</v>
      </c>
      <c r="F1572" s="33">
        <v>1351</v>
      </c>
      <c r="G1572" s="34">
        <v>3070</v>
      </c>
      <c r="H1572" s="35" t="s">
        <v>30</v>
      </c>
      <c r="I1572" s="71">
        <v>18.559999999999999</v>
      </c>
      <c r="J1572" s="72">
        <v>19.78</v>
      </c>
      <c r="K1572" s="38">
        <f t="shared" si="373"/>
        <v>1.8559999999999999</v>
      </c>
      <c r="L1572" s="38">
        <f t="shared" si="374"/>
        <v>0.55679999999999996</v>
      </c>
      <c r="M1572" s="38">
        <f t="shared" si="375"/>
        <v>1.1135999999999999</v>
      </c>
      <c r="N1572" s="38">
        <f t="shared" si="376"/>
        <v>0.37119999999999997</v>
      </c>
      <c r="O1572" s="38">
        <f t="shared" si="377"/>
        <v>0.37119999999999997</v>
      </c>
      <c r="P1572" s="38">
        <f t="shared" si="378"/>
        <v>0.23199999999999998</v>
      </c>
      <c r="Q1572" s="38">
        <f t="shared" si="379"/>
        <v>0.92799999999999994</v>
      </c>
      <c r="R1572" s="38">
        <f t="shared" si="380"/>
        <v>0.16703999999999997</v>
      </c>
      <c r="S1572" s="38">
        <f t="shared" si="381"/>
        <v>1.856E-2</v>
      </c>
      <c r="T1572" s="39">
        <f t="shared" si="382"/>
        <v>43.954400000000007</v>
      </c>
    </row>
    <row r="1573" spans="1:20" ht="28.5" x14ac:dyDescent="0.2">
      <c r="A1573" s="1"/>
      <c r="B1573" s="130">
        <v>1396</v>
      </c>
      <c r="C1573" s="30" t="s">
        <v>1482</v>
      </c>
      <c r="D1573" s="70" t="s">
        <v>67</v>
      </c>
      <c r="E1573" s="69" t="s">
        <v>67</v>
      </c>
      <c r="F1573" s="33">
        <v>1352</v>
      </c>
      <c r="G1573" s="34">
        <v>3071</v>
      </c>
      <c r="H1573" s="35" t="s">
        <v>30</v>
      </c>
      <c r="I1573" s="71">
        <v>189.29</v>
      </c>
      <c r="J1573" s="72">
        <v>19.78</v>
      </c>
      <c r="K1573" s="38">
        <f t="shared" si="373"/>
        <v>18.928999999999998</v>
      </c>
      <c r="L1573" s="38">
        <f t="shared" si="374"/>
        <v>5.6786999999999992</v>
      </c>
      <c r="M1573" s="38">
        <f t="shared" si="375"/>
        <v>11.357399999999998</v>
      </c>
      <c r="N1573" s="38">
        <f t="shared" si="376"/>
        <v>3.7858000000000001</v>
      </c>
      <c r="O1573" s="38">
        <f t="shared" si="377"/>
        <v>3.7858000000000001</v>
      </c>
      <c r="P1573" s="38">
        <f t="shared" si="378"/>
        <v>2.3661249999999998</v>
      </c>
      <c r="Q1573" s="38">
        <f t="shared" si="379"/>
        <v>9.4644999999999992</v>
      </c>
      <c r="R1573" s="38">
        <f t="shared" si="380"/>
        <v>1.7036099999999998</v>
      </c>
      <c r="S1573" s="38">
        <f t="shared" si="381"/>
        <v>0.18928999999999999</v>
      </c>
      <c r="T1573" s="39">
        <f t="shared" si="382"/>
        <v>266.33022500000004</v>
      </c>
    </row>
    <row r="1574" spans="1:20" ht="28.5" x14ac:dyDescent="0.2">
      <c r="A1574" s="1"/>
      <c r="B1574" s="130">
        <v>1397</v>
      </c>
      <c r="C1574" s="30" t="s">
        <v>1483</v>
      </c>
      <c r="D1574" s="70" t="s">
        <v>67</v>
      </c>
      <c r="E1574" s="69" t="s">
        <v>67</v>
      </c>
      <c r="F1574" s="33">
        <v>1353</v>
      </c>
      <c r="G1574" s="34">
        <v>3072</v>
      </c>
      <c r="H1574" s="35" t="s">
        <v>30</v>
      </c>
      <c r="I1574" s="71">
        <v>18.559999999999999</v>
      </c>
      <c r="J1574" s="72">
        <v>0</v>
      </c>
      <c r="K1574" s="38">
        <f t="shared" ref="K1574:K1581" si="384">0.1*I1574</f>
        <v>1.8559999999999999</v>
      </c>
      <c r="L1574" s="38">
        <f t="shared" ref="L1574:L1581" si="385">0.03*I1574</f>
        <v>0.55679999999999996</v>
      </c>
      <c r="M1574" s="38">
        <f t="shared" ref="M1574:M1581" si="386">0.06*I1574</f>
        <v>1.1135999999999999</v>
      </c>
      <c r="N1574" s="38">
        <f t="shared" ref="N1574:N1581" si="387">0.02*I1574</f>
        <v>0.37119999999999997</v>
      </c>
      <c r="O1574" s="38">
        <f t="shared" ref="O1574:O1581" si="388">0.02*I1574</f>
        <v>0.37119999999999997</v>
      </c>
      <c r="P1574" s="38">
        <f t="shared" ref="P1574:P1581" si="389">0.0125*I1574</f>
        <v>0.23199999999999998</v>
      </c>
      <c r="Q1574" s="38">
        <f t="shared" ref="Q1574:Q1581" si="390">0.05*I1574</f>
        <v>0.92799999999999994</v>
      </c>
      <c r="R1574" s="38">
        <f t="shared" ref="R1574:R1581" si="391">0.009*I1574</f>
        <v>0.16703999999999997</v>
      </c>
      <c r="S1574" s="38">
        <f t="shared" ref="S1574:S1581" si="392">0.001*I1574</f>
        <v>1.856E-2</v>
      </c>
      <c r="T1574" s="39">
        <f t="shared" ref="T1574:T1581" si="393">SUM(I1574:S1574)</f>
        <v>24.174400000000002</v>
      </c>
    </row>
    <row r="1575" spans="1:20" ht="28.5" x14ac:dyDescent="0.2">
      <c r="A1575" s="1"/>
      <c r="B1575" s="130">
        <v>1398</v>
      </c>
      <c r="C1575" s="30" t="s">
        <v>1484</v>
      </c>
      <c r="D1575" s="70" t="s">
        <v>67</v>
      </c>
      <c r="E1575" s="69" t="s">
        <v>67</v>
      </c>
      <c r="F1575" s="33">
        <v>1354</v>
      </c>
      <c r="G1575" s="34">
        <v>3073</v>
      </c>
      <c r="H1575" s="35" t="s">
        <v>30</v>
      </c>
      <c r="I1575" s="71">
        <v>57.53</v>
      </c>
      <c r="J1575" s="72">
        <v>19.170000000000002</v>
      </c>
      <c r="K1575" s="38">
        <f t="shared" si="384"/>
        <v>5.7530000000000001</v>
      </c>
      <c r="L1575" s="38">
        <f t="shared" si="385"/>
        <v>1.7259</v>
      </c>
      <c r="M1575" s="38">
        <f t="shared" si="386"/>
        <v>3.4518</v>
      </c>
      <c r="N1575" s="38">
        <f t="shared" si="387"/>
        <v>1.1506000000000001</v>
      </c>
      <c r="O1575" s="38">
        <f t="shared" si="388"/>
        <v>1.1506000000000001</v>
      </c>
      <c r="P1575" s="38">
        <f t="shared" si="389"/>
        <v>0.71912500000000001</v>
      </c>
      <c r="Q1575" s="38">
        <f t="shared" si="390"/>
        <v>2.8765000000000001</v>
      </c>
      <c r="R1575" s="38">
        <f t="shared" si="391"/>
        <v>0.51776999999999995</v>
      </c>
      <c r="S1575" s="38">
        <f t="shared" si="392"/>
        <v>5.7530000000000005E-2</v>
      </c>
      <c r="T1575" s="39">
        <f t="shared" si="393"/>
        <v>94.102824999999996</v>
      </c>
    </row>
    <row r="1576" spans="1:20" ht="28.5" x14ac:dyDescent="0.2">
      <c r="A1576" s="1"/>
      <c r="B1576" s="130">
        <v>1399</v>
      </c>
      <c r="C1576" s="30" t="s">
        <v>1485</v>
      </c>
      <c r="D1576" s="70" t="s">
        <v>67</v>
      </c>
      <c r="E1576" s="69" t="s">
        <v>67</v>
      </c>
      <c r="F1576" s="33">
        <v>1355</v>
      </c>
      <c r="G1576" s="34">
        <v>3074</v>
      </c>
      <c r="H1576" s="35" t="s">
        <v>30</v>
      </c>
      <c r="I1576" s="71">
        <v>57.53</v>
      </c>
      <c r="J1576" s="72">
        <v>19.170000000000002</v>
      </c>
      <c r="K1576" s="38">
        <f t="shared" si="384"/>
        <v>5.7530000000000001</v>
      </c>
      <c r="L1576" s="38">
        <f t="shared" si="385"/>
        <v>1.7259</v>
      </c>
      <c r="M1576" s="38">
        <f t="shared" si="386"/>
        <v>3.4518</v>
      </c>
      <c r="N1576" s="38">
        <f t="shared" si="387"/>
        <v>1.1506000000000001</v>
      </c>
      <c r="O1576" s="38">
        <f t="shared" si="388"/>
        <v>1.1506000000000001</v>
      </c>
      <c r="P1576" s="38">
        <f t="shared" si="389"/>
        <v>0.71912500000000001</v>
      </c>
      <c r="Q1576" s="38">
        <f t="shared" si="390"/>
        <v>2.8765000000000001</v>
      </c>
      <c r="R1576" s="38">
        <f t="shared" si="391"/>
        <v>0.51776999999999995</v>
      </c>
      <c r="S1576" s="38">
        <f t="shared" si="392"/>
        <v>5.7530000000000005E-2</v>
      </c>
      <c r="T1576" s="39">
        <f t="shared" si="393"/>
        <v>94.102824999999996</v>
      </c>
    </row>
    <row r="1577" spans="1:20" ht="28.5" x14ac:dyDescent="0.2">
      <c r="A1577" s="1"/>
      <c r="B1577" s="130">
        <v>1400</v>
      </c>
      <c r="C1577" s="30" t="s">
        <v>1486</v>
      </c>
      <c r="D1577" s="70" t="s">
        <v>67</v>
      </c>
      <c r="E1577" s="69" t="s">
        <v>67</v>
      </c>
      <c r="F1577" s="33">
        <v>1356</v>
      </c>
      <c r="G1577" s="34">
        <v>3075</v>
      </c>
      <c r="H1577" s="44">
        <v>3074</v>
      </c>
      <c r="I1577" s="71">
        <v>3.72</v>
      </c>
      <c r="J1577" s="72">
        <v>0</v>
      </c>
      <c r="K1577" s="38">
        <f t="shared" si="384"/>
        <v>0.37200000000000005</v>
      </c>
      <c r="L1577" s="38">
        <f t="shared" si="385"/>
        <v>0.1116</v>
      </c>
      <c r="M1577" s="38">
        <f t="shared" si="386"/>
        <v>0.22320000000000001</v>
      </c>
      <c r="N1577" s="38">
        <f t="shared" si="387"/>
        <v>7.4400000000000008E-2</v>
      </c>
      <c r="O1577" s="38">
        <f t="shared" si="388"/>
        <v>7.4400000000000008E-2</v>
      </c>
      <c r="P1577" s="38">
        <f t="shared" si="389"/>
        <v>4.6500000000000007E-2</v>
      </c>
      <c r="Q1577" s="38">
        <f t="shared" si="390"/>
        <v>0.18600000000000003</v>
      </c>
      <c r="R1577" s="38">
        <f t="shared" si="391"/>
        <v>3.3479999999999996E-2</v>
      </c>
      <c r="S1577" s="38">
        <f t="shared" si="392"/>
        <v>3.7200000000000002E-3</v>
      </c>
      <c r="T1577" s="39">
        <f t="shared" si="393"/>
        <v>4.8453000000000008</v>
      </c>
    </row>
    <row r="1578" spans="1:20" ht="28.5" x14ac:dyDescent="0.2">
      <c r="A1578" s="1"/>
      <c r="B1578" s="130">
        <v>1401</v>
      </c>
      <c r="C1578" s="30" t="s">
        <v>1487</v>
      </c>
      <c r="D1578" s="70" t="s">
        <v>67</v>
      </c>
      <c r="E1578" s="69" t="s">
        <v>67</v>
      </c>
      <c r="F1578" s="33">
        <v>1357</v>
      </c>
      <c r="G1578" s="34">
        <v>3076</v>
      </c>
      <c r="H1578" s="44">
        <v>3074</v>
      </c>
      <c r="I1578" s="71">
        <v>11.14</v>
      </c>
      <c r="J1578" s="72">
        <v>0</v>
      </c>
      <c r="K1578" s="38">
        <f t="shared" si="384"/>
        <v>1.1140000000000001</v>
      </c>
      <c r="L1578" s="38">
        <f t="shared" si="385"/>
        <v>0.3342</v>
      </c>
      <c r="M1578" s="38">
        <f t="shared" si="386"/>
        <v>0.66839999999999999</v>
      </c>
      <c r="N1578" s="38">
        <f t="shared" si="387"/>
        <v>0.22280000000000003</v>
      </c>
      <c r="O1578" s="38">
        <f t="shared" si="388"/>
        <v>0.22280000000000003</v>
      </c>
      <c r="P1578" s="38">
        <f t="shared" si="389"/>
        <v>0.13925000000000001</v>
      </c>
      <c r="Q1578" s="38">
        <f t="shared" si="390"/>
        <v>0.55700000000000005</v>
      </c>
      <c r="R1578" s="38">
        <f t="shared" si="391"/>
        <v>0.10026</v>
      </c>
      <c r="S1578" s="38">
        <f t="shared" si="392"/>
        <v>1.1140000000000001E-2</v>
      </c>
      <c r="T1578" s="39">
        <f t="shared" si="393"/>
        <v>14.50985</v>
      </c>
    </row>
    <row r="1579" spans="1:20" ht="28.5" x14ac:dyDescent="0.2">
      <c r="A1579" s="1"/>
      <c r="B1579" s="130">
        <v>1402</v>
      </c>
      <c r="C1579" s="30" t="s">
        <v>1488</v>
      </c>
      <c r="D1579" s="70" t="s">
        <v>67</v>
      </c>
      <c r="E1579" s="69" t="s">
        <v>67</v>
      </c>
      <c r="F1579" s="33">
        <v>1358</v>
      </c>
      <c r="G1579" s="34">
        <v>3077</v>
      </c>
      <c r="H1579" s="35" t="s">
        <v>30</v>
      </c>
      <c r="I1579" s="71">
        <v>0.62</v>
      </c>
      <c r="J1579" s="72">
        <v>0.17</v>
      </c>
      <c r="K1579" s="38">
        <f t="shared" si="384"/>
        <v>6.2E-2</v>
      </c>
      <c r="L1579" s="38">
        <f t="shared" si="385"/>
        <v>1.8599999999999998E-2</v>
      </c>
      <c r="M1579" s="38">
        <f t="shared" si="386"/>
        <v>3.7199999999999997E-2</v>
      </c>
      <c r="N1579" s="38">
        <f t="shared" si="387"/>
        <v>1.24E-2</v>
      </c>
      <c r="O1579" s="38">
        <f t="shared" si="388"/>
        <v>1.24E-2</v>
      </c>
      <c r="P1579" s="38">
        <f t="shared" si="389"/>
        <v>7.7499999999999999E-3</v>
      </c>
      <c r="Q1579" s="38">
        <f t="shared" si="390"/>
        <v>3.1E-2</v>
      </c>
      <c r="R1579" s="38">
        <f t="shared" si="391"/>
        <v>5.5799999999999999E-3</v>
      </c>
      <c r="S1579" s="38">
        <f t="shared" si="392"/>
        <v>6.2E-4</v>
      </c>
      <c r="T1579" s="39">
        <f t="shared" si="393"/>
        <v>0.97755000000000003</v>
      </c>
    </row>
    <row r="1580" spans="1:20" ht="28.5" x14ac:dyDescent="0.2">
      <c r="A1580" s="1"/>
      <c r="B1580" s="130">
        <v>1403</v>
      </c>
      <c r="C1580" s="30" t="s">
        <v>1489</v>
      </c>
      <c r="D1580" s="70" t="s">
        <v>67</v>
      </c>
      <c r="E1580" s="69" t="s">
        <v>67</v>
      </c>
      <c r="F1580" s="33">
        <v>1359</v>
      </c>
      <c r="G1580" s="34">
        <v>3078</v>
      </c>
      <c r="H1580" s="35" t="s">
        <v>30</v>
      </c>
      <c r="I1580" s="71">
        <v>0</v>
      </c>
      <c r="J1580" s="72">
        <v>0</v>
      </c>
      <c r="K1580" s="38">
        <f t="shared" si="384"/>
        <v>0</v>
      </c>
      <c r="L1580" s="38">
        <f t="shared" si="385"/>
        <v>0</v>
      </c>
      <c r="M1580" s="38">
        <f t="shared" si="386"/>
        <v>0</v>
      </c>
      <c r="N1580" s="38">
        <f t="shared" si="387"/>
        <v>0</v>
      </c>
      <c r="O1580" s="38">
        <f t="shared" si="388"/>
        <v>0</v>
      </c>
      <c r="P1580" s="38">
        <f t="shared" si="389"/>
        <v>0</v>
      </c>
      <c r="Q1580" s="38">
        <f t="shared" si="390"/>
        <v>0</v>
      </c>
      <c r="R1580" s="38">
        <f t="shared" si="391"/>
        <v>0</v>
      </c>
      <c r="S1580" s="38">
        <f t="shared" si="392"/>
        <v>0</v>
      </c>
      <c r="T1580" s="39">
        <f t="shared" si="393"/>
        <v>0</v>
      </c>
    </row>
    <row r="1581" spans="1:20" ht="28.5" x14ac:dyDescent="0.2">
      <c r="A1581" s="1"/>
      <c r="B1581" s="130">
        <v>1404</v>
      </c>
      <c r="C1581" s="30" t="s">
        <v>1490</v>
      </c>
      <c r="D1581" s="70" t="s">
        <v>67</v>
      </c>
      <c r="E1581" s="69" t="s">
        <v>67</v>
      </c>
      <c r="F1581" s="33">
        <v>1683</v>
      </c>
      <c r="G1581" s="34">
        <v>3079</v>
      </c>
      <c r="H1581" s="35" t="s">
        <v>30</v>
      </c>
      <c r="I1581" s="71">
        <v>74.209999999999994</v>
      </c>
      <c r="J1581" s="72">
        <v>0</v>
      </c>
      <c r="K1581" s="38">
        <f t="shared" si="384"/>
        <v>7.4209999999999994</v>
      </c>
      <c r="L1581" s="38">
        <f t="shared" si="385"/>
        <v>2.2262999999999997</v>
      </c>
      <c r="M1581" s="38">
        <f t="shared" si="386"/>
        <v>4.4525999999999994</v>
      </c>
      <c r="N1581" s="38">
        <f t="shared" si="387"/>
        <v>1.4842</v>
      </c>
      <c r="O1581" s="38">
        <f t="shared" si="388"/>
        <v>1.4842</v>
      </c>
      <c r="P1581" s="38">
        <f t="shared" si="389"/>
        <v>0.92762499999999992</v>
      </c>
      <c r="Q1581" s="38">
        <f t="shared" si="390"/>
        <v>3.7104999999999997</v>
      </c>
      <c r="R1581" s="38">
        <f t="shared" si="391"/>
        <v>0.66788999999999987</v>
      </c>
      <c r="S1581" s="38">
        <f t="shared" si="392"/>
        <v>7.4209999999999998E-2</v>
      </c>
      <c r="T1581" s="39">
        <f t="shared" si="393"/>
        <v>96.658524999999997</v>
      </c>
    </row>
    <row r="1582" spans="1:20" x14ac:dyDescent="0.2">
      <c r="A1582" s="1"/>
      <c r="B1582" s="187"/>
      <c r="C1582" s="187"/>
      <c r="D1582" s="187"/>
      <c r="E1582" s="187"/>
      <c r="F1582" s="187"/>
      <c r="G1582" s="187"/>
      <c r="H1582" s="187"/>
      <c r="I1582" s="187"/>
      <c r="J1582" s="187"/>
      <c r="K1582" s="187"/>
      <c r="L1582" s="187"/>
      <c r="M1582" s="187"/>
      <c r="N1582" s="187"/>
      <c r="O1582" s="187"/>
      <c r="P1582" s="187"/>
      <c r="Q1582" s="187"/>
      <c r="R1582" s="187"/>
      <c r="S1582" s="187"/>
      <c r="T1582" s="187"/>
    </row>
    <row r="1583" spans="1:20" ht="15.75" x14ac:dyDescent="0.2">
      <c r="A1583" s="1"/>
      <c r="B1583" s="97"/>
      <c r="C1583" s="98"/>
      <c r="D1583" s="99"/>
      <c r="E1583" s="100"/>
      <c r="F1583" s="63"/>
      <c r="G1583" s="64"/>
      <c r="H1583" s="65"/>
      <c r="I1583" s="66"/>
      <c r="J1583" s="66"/>
    </row>
    <row r="1584" spans="1:20" ht="15.75" x14ac:dyDescent="0.2">
      <c r="A1584" s="1"/>
      <c r="B1584" s="97"/>
      <c r="C1584" s="98"/>
      <c r="D1584" s="99"/>
      <c r="E1584" s="100"/>
      <c r="F1584" s="63"/>
      <c r="G1584" s="64"/>
      <c r="H1584" s="65"/>
      <c r="I1584" s="66"/>
      <c r="J1584" s="66"/>
    </row>
    <row r="1585" spans="1:20" ht="15.75" x14ac:dyDescent="0.2">
      <c r="A1585" s="1"/>
      <c r="B1585" s="97"/>
      <c r="C1585" s="98"/>
      <c r="D1585" s="99"/>
      <c r="E1585" s="100"/>
      <c r="F1585" s="63"/>
      <c r="G1585" s="64"/>
      <c r="H1585" s="65"/>
      <c r="I1585" s="66"/>
      <c r="J1585" s="66"/>
    </row>
    <row r="1586" spans="1:20" ht="15.75" x14ac:dyDescent="0.2">
      <c r="A1586" s="1"/>
      <c r="B1586" s="97"/>
      <c r="C1586" s="98"/>
      <c r="D1586" s="99"/>
      <c r="E1586" s="100"/>
      <c r="F1586" s="63"/>
      <c r="G1586" s="64"/>
      <c r="H1586" s="65"/>
      <c r="I1586" s="66"/>
      <c r="J1586" s="66"/>
    </row>
    <row r="1587" spans="1:20" ht="15.75" x14ac:dyDescent="0.2">
      <c r="A1587" s="1"/>
      <c r="B1587" s="220" t="s">
        <v>1491</v>
      </c>
      <c r="C1587" s="220"/>
      <c r="D1587" s="220"/>
      <c r="E1587" s="220"/>
      <c r="F1587" s="220"/>
      <c r="G1587" s="220"/>
      <c r="H1587" s="220"/>
      <c r="I1587" s="220"/>
      <c r="J1587" s="220"/>
      <c r="K1587" s="221"/>
      <c r="L1587" s="221"/>
      <c r="M1587" s="221"/>
      <c r="N1587" s="221"/>
      <c r="O1587" s="221"/>
      <c r="P1587" s="221"/>
      <c r="Q1587" s="221"/>
      <c r="R1587" s="221"/>
      <c r="S1587" s="221"/>
      <c r="T1587" s="132"/>
    </row>
    <row r="1588" spans="1:20" x14ac:dyDescent="0.2">
      <c r="A1588" s="1"/>
      <c r="B1588" s="222" t="s">
        <v>1492</v>
      </c>
      <c r="C1588" s="222"/>
      <c r="D1588" s="222"/>
      <c r="E1588" s="222"/>
      <c r="F1588" s="222"/>
      <c r="G1588" s="222"/>
      <c r="H1588" s="222"/>
      <c r="I1588" s="222"/>
      <c r="J1588" s="222"/>
      <c r="K1588" s="222" t="s">
        <v>7</v>
      </c>
      <c r="L1588" s="222"/>
      <c r="M1588" s="222"/>
      <c r="N1588" s="222"/>
      <c r="O1588" s="222"/>
      <c r="P1588" s="222"/>
      <c r="Q1588" s="223"/>
      <c r="R1588" s="223"/>
      <c r="S1588" s="223"/>
      <c r="T1588" s="223"/>
    </row>
    <row r="1589" spans="1:20" ht="22.5" x14ac:dyDescent="0.2">
      <c r="A1589" s="1"/>
      <c r="B1589" s="192" t="s">
        <v>8</v>
      </c>
      <c r="C1589" s="198" t="s">
        <v>9</v>
      </c>
      <c r="D1589" s="200" t="s">
        <v>255</v>
      </c>
      <c r="E1589" s="201" t="s">
        <v>256</v>
      </c>
      <c r="F1589" s="202" t="s">
        <v>12</v>
      </c>
      <c r="G1589" s="198" t="s">
        <v>13</v>
      </c>
      <c r="H1589" s="199" t="s">
        <v>14</v>
      </c>
      <c r="I1589" s="69" t="s">
        <v>257</v>
      </c>
      <c r="J1589" s="69" t="s">
        <v>258</v>
      </c>
      <c r="K1589" s="25" t="s">
        <v>17</v>
      </c>
      <c r="L1589" s="25" t="s">
        <v>18</v>
      </c>
      <c r="M1589" s="25" t="s">
        <v>19</v>
      </c>
      <c r="N1589" s="25" t="s">
        <v>20</v>
      </c>
      <c r="O1589" s="25" t="s">
        <v>21</v>
      </c>
      <c r="P1589" s="25" t="s">
        <v>22</v>
      </c>
      <c r="Q1589" s="25" t="s">
        <v>23</v>
      </c>
      <c r="R1589" s="25" t="s">
        <v>24</v>
      </c>
      <c r="S1589" s="25" t="s">
        <v>25</v>
      </c>
      <c r="T1589" s="191" t="s">
        <v>26</v>
      </c>
    </row>
    <row r="1590" spans="1:20" ht="22.5" x14ac:dyDescent="0.2">
      <c r="A1590" s="1"/>
      <c r="B1590" s="192"/>
      <c r="C1590" s="198"/>
      <c r="D1590" s="200"/>
      <c r="E1590" s="201"/>
      <c r="F1590" s="202"/>
      <c r="G1590" s="198"/>
      <c r="H1590" s="199"/>
      <c r="I1590" s="69" t="s">
        <v>27</v>
      </c>
      <c r="J1590" s="69" t="s">
        <v>28</v>
      </c>
      <c r="K1590" s="28" t="s">
        <v>27</v>
      </c>
      <c r="L1590" s="28" t="s">
        <v>27</v>
      </c>
      <c r="M1590" s="28" t="s">
        <v>27</v>
      </c>
      <c r="N1590" s="28" t="s">
        <v>27</v>
      </c>
      <c r="O1590" s="28" t="s">
        <v>27</v>
      </c>
      <c r="P1590" s="28" t="s">
        <v>27</v>
      </c>
      <c r="Q1590" s="28" t="s">
        <v>27</v>
      </c>
      <c r="R1590" s="28" t="s">
        <v>27</v>
      </c>
      <c r="S1590" s="28" t="s">
        <v>27</v>
      </c>
      <c r="T1590" s="191"/>
    </row>
    <row r="1591" spans="1:20" ht="28.5" x14ac:dyDescent="0.2">
      <c r="A1591" s="1"/>
      <c r="B1591" s="133">
        <v>1405</v>
      </c>
      <c r="C1591" s="30" t="s">
        <v>1493</v>
      </c>
      <c r="D1591" s="70" t="s">
        <v>67</v>
      </c>
      <c r="E1591" s="69" t="s">
        <v>67</v>
      </c>
      <c r="F1591" s="33">
        <v>1394</v>
      </c>
      <c r="G1591" s="34">
        <v>3080</v>
      </c>
      <c r="H1591" s="44" t="s">
        <v>30</v>
      </c>
      <c r="I1591" s="71">
        <v>0</v>
      </c>
      <c r="J1591" s="72">
        <v>17.68</v>
      </c>
      <c r="K1591" s="38">
        <f t="shared" ref="K1591:K1619" si="394">0.1*I1591</f>
        <v>0</v>
      </c>
      <c r="L1591" s="38">
        <f t="shared" ref="L1591:L1619" si="395">0.03*I1591</f>
        <v>0</v>
      </c>
      <c r="M1591" s="38">
        <f t="shared" ref="M1591:M1619" si="396">0.06*I1591</f>
        <v>0</v>
      </c>
      <c r="N1591" s="38">
        <f t="shared" ref="N1591:N1619" si="397">0.02*I1591</f>
        <v>0</v>
      </c>
      <c r="O1591" s="38">
        <f t="shared" ref="O1591:O1619" si="398">0.02*I1591</f>
        <v>0</v>
      </c>
      <c r="P1591" s="38">
        <f t="shared" ref="P1591:P1619" si="399">0.0125*I1591</f>
        <v>0</v>
      </c>
      <c r="Q1591" s="38">
        <f t="shared" ref="Q1591:Q1619" si="400">0.05*I1591</f>
        <v>0</v>
      </c>
      <c r="R1591" s="38">
        <f t="shared" ref="R1591:R1619" si="401">0.009*I1591</f>
        <v>0</v>
      </c>
      <c r="S1591" s="38">
        <f t="shared" ref="S1591:S1619" si="402">0.001*I1591</f>
        <v>0</v>
      </c>
      <c r="T1591" s="39">
        <f t="shared" ref="T1591:T1619" si="403">SUM(I1591:S1591)</f>
        <v>17.68</v>
      </c>
    </row>
    <row r="1592" spans="1:20" ht="25.5" x14ac:dyDescent="0.2">
      <c r="A1592" s="1"/>
      <c r="B1592" s="133">
        <v>1406</v>
      </c>
      <c r="C1592" s="30" t="s">
        <v>1494</v>
      </c>
      <c r="D1592" s="70">
        <v>62.59</v>
      </c>
      <c r="E1592" s="69">
        <v>65.38</v>
      </c>
      <c r="F1592" s="33">
        <v>1360</v>
      </c>
      <c r="G1592" s="34">
        <v>3081</v>
      </c>
      <c r="H1592" s="44">
        <v>3080</v>
      </c>
      <c r="I1592" s="71">
        <v>16.68</v>
      </c>
      <c r="J1592" s="72">
        <v>0</v>
      </c>
      <c r="K1592" s="38">
        <f t="shared" si="394"/>
        <v>1.6680000000000001</v>
      </c>
      <c r="L1592" s="38">
        <f t="shared" si="395"/>
        <v>0.50039999999999996</v>
      </c>
      <c r="M1592" s="38">
        <f t="shared" si="396"/>
        <v>1.0007999999999999</v>
      </c>
      <c r="N1592" s="38">
        <f t="shared" si="397"/>
        <v>0.33360000000000001</v>
      </c>
      <c r="O1592" s="38">
        <f t="shared" si="398"/>
        <v>0.33360000000000001</v>
      </c>
      <c r="P1592" s="38">
        <f t="shared" si="399"/>
        <v>0.20850000000000002</v>
      </c>
      <c r="Q1592" s="38">
        <f t="shared" si="400"/>
        <v>0.83400000000000007</v>
      </c>
      <c r="R1592" s="38">
        <f t="shared" si="401"/>
        <v>0.15011999999999998</v>
      </c>
      <c r="S1592" s="38">
        <f t="shared" si="402"/>
        <v>1.668E-2</v>
      </c>
      <c r="T1592" s="39">
        <f t="shared" si="403"/>
        <v>21.7257</v>
      </c>
    </row>
    <row r="1593" spans="1:20" ht="25.5" x14ac:dyDescent="0.2">
      <c r="A1593" s="1"/>
      <c r="B1593" s="133">
        <v>1407</v>
      </c>
      <c r="C1593" s="30" t="s">
        <v>1495</v>
      </c>
      <c r="D1593" s="70">
        <v>125.18</v>
      </c>
      <c r="E1593" s="69">
        <v>130.76</v>
      </c>
      <c r="F1593" s="33">
        <v>1361</v>
      </c>
      <c r="G1593" s="34">
        <v>3082</v>
      </c>
      <c r="H1593" s="44">
        <v>3080</v>
      </c>
      <c r="I1593" s="71">
        <v>24.13</v>
      </c>
      <c r="J1593" s="72">
        <v>0</v>
      </c>
      <c r="K1593" s="38">
        <f t="shared" si="394"/>
        <v>2.4130000000000003</v>
      </c>
      <c r="L1593" s="38">
        <f t="shared" si="395"/>
        <v>0.72389999999999999</v>
      </c>
      <c r="M1593" s="38">
        <f t="shared" si="396"/>
        <v>1.4478</v>
      </c>
      <c r="N1593" s="38">
        <f t="shared" si="397"/>
        <v>0.48259999999999997</v>
      </c>
      <c r="O1593" s="38">
        <f t="shared" si="398"/>
        <v>0.48259999999999997</v>
      </c>
      <c r="P1593" s="38">
        <f t="shared" si="399"/>
        <v>0.30162500000000003</v>
      </c>
      <c r="Q1593" s="38">
        <f t="shared" si="400"/>
        <v>1.2065000000000001</v>
      </c>
      <c r="R1593" s="38">
        <f t="shared" si="401"/>
        <v>0.21716999999999997</v>
      </c>
      <c r="S1593" s="38">
        <f t="shared" si="402"/>
        <v>2.4129999999999999E-2</v>
      </c>
      <c r="T1593" s="39">
        <f t="shared" si="403"/>
        <v>31.429325000000002</v>
      </c>
    </row>
    <row r="1594" spans="1:20" ht="25.5" x14ac:dyDescent="0.2">
      <c r="A1594" s="1"/>
      <c r="B1594" s="133">
        <v>1408</v>
      </c>
      <c r="C1594" s="30" t="s">
        <v>1496</v>
      </c>
      <c r="D1594" s="70">
        <v>250.35</v>
      </c>
      <c r="E1594" s="69">
        <v>261.52</v>
      </c>
      <c r="F1594" s="33">
        <v>1362</v>
      </c>
      <c r="G1594" s="34">
        <v>3083</v>
      </c>
      <c r="H1594" s="44">
        <v>3080</v>
      </c>
      <c r="I1594" s="71">
        <v>44.53</v>
      </c>
      <c r="J1594" s="72">
        <v>0</v>
      </c>
      <c r="K1594" s="38">
        <f t="shared" si="394"/>
        <v>4.4530000000000003</v>
      </c>
      <c r="L1594" s="38">
        <f t="shared" si="395"/>
        <v>1.3359000000000001</v>
      </c>
      <c r="M1594" s="38">
        <f t="shared" si="396"/>
        <v>2.6718000000000002</v>
      </c>
      <c r="N1594" s="38">
        <f t="shared" si="397"/>
        <v>0.89060000000000006</v>
      </c>
      <c r="O1594" s="38">
        <f t="shared" si="398"/>
        <v>0.89060000000000006</v>
      </c>
      <c r="P1594" s="38">
        <f t="shared" si="399"/>
        <v>0.55662500000000004</v>
      </c>
      <c r="Q1594" s="38">
        <f t="shared" si="400"/>
        <v>2.2265000000000001</v>
      </c>
      <c r="R1594" s="38">
        <f t="shared" si="401"/>
        <v>0.40076999999999996</v>
      </c>
      <c r="S1594" s="38">
        <f t="shared" si="402"/>
        <v>4.453E-2</v>
      </c>
      <c r="T1594" s="39">
        <f t="shared" si="403"/>
        <v>58.000325000000004</v>
      </c>
    </row>
    <row r="1595" spans="1:20" ht="25.5" x14ac:dyDescent="0.2">
      <c r="A1595" s="1"/>
      <c r="B1595" s="133">
        <v>1409</v>
      </c>
      <c r="C1595" s="30" t="s">
        <v>1497</v>
      </c>
      <c r="D1595" s="70">
        <v>375.54</v>
      </c>
      <c r="E1595" s="69">
        <v>392.29</v>
      </c>
      <c r="F1595" s="33">
        <v>1363</v>
      </c>
      <c r="G1595" s="34">
        <v>3084</v>
      </c>
      <c r="H1595" s="44">
        <v>3080</v>
      </c>
      <c r="I1595" s="71">
        <v>68.66</v>
      </c>
      <c r="J1595" s="72">
        <v>0</v>
      </c>
      <c r="K1595" s="38">
        <f t="shared" si="394"/>
        <v>6.8659999999999997</v>
      </c>
      <c r="L1595" s="38">
        <f t="shared" si="395"/>
        <v>2.0597999999999996</v>
      </c>
      <c r="M1595" s="38">
        <f t="shared" si="396"/>
        <v>4.1195999999999993</v>
      </c>
      <c r="N1595" s="38">
        <f t="shared" si="397"/>
        <v>1.3732</v>
      </c>
      <c r="O1595" s="38">
        <f t="shared" si="398"/>
        <v>1.3732</v>
      </c>
      <c r="P1595" s="38">
        <f t="shared" si="399"/>
        <v>0.85824999999999996</v>
      </c>
      <c r="Q1595" s="38">
        <f t="shared" si="400"/>
        <v>3.4329999999999998</v>
      </c>
      <c r="R1595" s="38">
        <f t="shared" si="401"/>
        <v>0.61793999999999993</v>
      </c>
      <c r="S1595" s="38">
        <f t="shared" si="402"/>
        <v>6.8659999999999999E-2</v>
      </c>
      <c r="T1595" s="39">
        <f t="shared" si="403"/>
        <v>89.429649999999981</v>
      </c>
    </row>
    <row r="1596" spans="1:20" ht="25.5" x14ac:dyDescent="0.2">
      <c r="A1596" s="1"/>
      <c r="B1596" s="133">
        <v>1410</v>
      </c>
      <c r="C1596" s="30" t="s">
        <v>1498</v>
      </c>
      <c r="D1596" s="70">
        <v>500.72</v>
      </c>
      <c r="E1596" s="69">
        <v>523.04999999999995</v>
      </c>
      <c r="F1596" s="33">
        <v>1364</v>
      </c>
      <c r="G1596" s="34">
        <v>3085</v>
      </c>
      <c r="H1596" s="44">
        <v>3080</v>
      </c>
      <c r="I1596" s="71">
        <v>109.48</v>
      </c>
      <c r="J1596" s="72">
        <v>0</v>
      </c>
      <c r="K1596" s="38">
        <f t="shared" si="394"/>
        <v>10.948</v>
      </c>
      <c r="L1596" s="38">
        <f t="shared" si="395"/>
        <v>3.2844000000000002</v>
      </c>
      <c r="M1596" s="38">
        <f t="shared" si="396"/>
        <v>6.5688000000000004</v>
      </c>
      <c r="N1596" s="38">
        <f t="shared" si="397"/>
        <v>2.1896</v>
      </c>
      <c r="O1596" s="38">
        <f t="shared" si="398"/>
        <v>2.1896</v>
      </c>
      <c r="P1596" s="38">
        <f t="shared" si="399"/>
        <v>1.3685</v>
      </c>
      <c r="Q1596" s="38">
        <f t="shared" si="400"/>
        <v>5.4740000000000002</v>
      </c>
      <c r="R1596" s="38">
        <f t="shared" si="401"/>
        <v>0.98531999999999997</v>
      </c>
      <c r="S1596" s="38">
        <f t="shared" si="402"/>
        <v>0.10948000000000001</v>
      </c>
      <c r="T1596" s="39">
        <f t="shared" si="403"/>
        <v>142.59770000000003</v>
      </c>
    </row>
    <row r="1597" spans="1:20" ht="25.5" x14ac:dyDescent="0.2">
      <c r="A1597" s="1"/>
      <c r="B1597" s="133">
        <v>1411</v>
      </c>
      <c r="C1597" s="30" t="s">
        <v>1499</v>
      </c>
      <c r="D1597" s="70">
        <v>625.89</v>
      </c>
      <c r="E1597" s="69">
        <v>653.79999999999995</v>
      </c>
      <c r="F1597" s="33">
        <v>1365</v>
      </c>
      <c r="G1597" s="34">
        <v>3086</v>
      </c>
      <c r="H1597" s="44">
        <v>3080</v>
      </c>
      <c r="I1597" s="71">
        <v>124.33</v>
      </c>
      <c r="J1597" s="72">
        <v>0</v>
      </c>
      <c r="K1597" s="38">
        <f t="shared" si="394"/>
        <v>12.433</v>
      </c>
      <c r="L1597" s="38">
        <f t="shared" si="395"/>
        <v>3.7298999999999998</v>
      </c>
      <c r="M1597" s="38">
        <f t="shared" si="396"/>
        <v>7.4597999999999995</v>
      </c>
      <c r="N1597" s="38">
        <f t="shared" si="397"/>
        <v>2.4866000000000001</v>
      </c>
      <c r="O1597" s="38">
        <f t="shared" si="398"/>
        <v>2.4866000000000001</v>
      </c>
      <c r="P1597" s="38">
        <f t="shared" si="399"/>
        <v>1.554125</v>
      </c>
      <c r="Q1597" s="38">
        <f t="shared" si="400"/>
        <v>6.2164999999999999</v>
      </c>
      <c r="R1597" s="38">
        <f t="shared" si="401"/>
        <v>1.1189699999999998</v>
      </c>
      <c r="S1597" s="38">
        <f t="shared" si="402"/>
        <v>0.12433</v>
      </c>
      <c r="T1597" s="39">
        <f t="shared" si="403"/>
        <v>161.93982499999998</v>
      </c>
    </row>
    <row r="1598" spans="1:20" ht="25.5" x14ac:dyDescent="0.2">
      <c r="A1598" s="1"/>
      <c r="B1598" s="133">
        <v>1412</v>
      </c>
      <c r="C1598" s="30" t="s">
        <v>1500</v>
      </c>
      <c r="D1598" s="70">
        <v>1251.79</v>
      </c>
      <c r="E1598" s="69">
        <v>1307.6199999999999</v>
      </c>
      <c r="F1598" s="33">
        <v>1366</v>
      </c>
      <c r="G1598" s="34">
        <v>3087</v>
      </c>
      <c r="H1598" s="44">
        <v>3080</v>
      </c>
      <c r="I1598" s="71">
        <v>168.88</v>
      </c>
      <c r="J1598" s="72">
        <v>0</v>
      </c>
      <c r="K1598" s="38">
        <f t="shared" si="394"/>
        <v>16.888000000000002</v>
      </c>
      <c r="L1598" s="38">
        <f t="shared" si="395"/>
        <v>5.0663999999999998</v>
      </c>
      <c r="M1598" s="38">
        <f t="shared" si="396"/>
        <v>10.1328</v>
      </c>
      <c r="N1598" s="38">
        <f t="shared" si="397"/>
        <v>3.3776000000000002</v>
      </c>
      <c r="O1598" s="38">
        <f t="shared" si="398"/>
        <v>3.3776000000000002</v>
      </c>
      <c r="P1598" s="38">
        <f t="shared" si="399"/>
        <v>2.1110000000000002</v>
      </c>
      <c r="Q1598" s="38">
        <f t="shared" si="400"/>
        <v>8.4440000000000008</v>
      </c>
      <c r="R1598" s="38">
        <f t="shared" si="401"/>
        <v>1.5199199999999999</v>
      </c>
      <c r="S1598" s="38">
        <f t="shared" si="402"/>
        <v>0.16888</v>
      </c>
      <c r="T1598" s="39">
        <f t="shared" si="403"/>
        <v>219.96619999999999</v>
      </c>
    </row>
    <row r="1599" spans="1:20" ht="25.5" x14ac:dyDescent="0.2">
      <c r="A1599" s="1"/>
      <c r="B1599" s="133">
        <v>1413</v>
      </c>
      <c r="C1599" s="30" t="s">
        <v>1501</v>
      </c>
      <c r="D1599" s="70">
        <v>2503.58</v>
      </c>
      <c r="E1599" s="69">
        <v>2615.2399999999998</v>
      </c>
      <c r="F1599" s="33">
        <v>1367</v>
      </c>
      <c r="G1599" s="34">
        <v>3088</v>
      </c>
      <c r="H1599" s="44">
        <v>3080</v>
      </c>
      <c r="I1599" s="71">
        <v>228.27</v>
      </c>
      <c r="J1599" s="72">
        <v>0</v>
      </c>
      <c r="K1599" s="38">
        <f t="shared" si="394"/>
        <v>22.827000000000002</v>
      </c>
      <c r="L1599" s="38">
        <f t="shared" si="395"/>
        <v>6.8480999999999996</v>
      </c>
      <c r="M1599" s="38">
        <f t="shared" si="396"/>
        <v>13.696199999999999</v>
      </c>
      <c r="N1599" s="38">
        <f t="shared" si="397"/>
        <v>4.5654000000000003</v>
      </c>
      <c r="O1599" s="38">
        <f t="shared" si="398"/>
        <v>4.5654000000000003</v>
      </c>
      <c r="P1599" s="38">
        <f t="shared" si="399"/>
        <v>2.8533750000000002</v>
      </c>
      <c r="Q1599" s="38">
        <f t="shared" si="400"/>
        <v>11.413500000000001</v>
      </c>
      <c r="R1599" s="38">
        <f t="shared" si="401"/>
        <v>2.05443</v>
      </c>
      <c r="S1599" s="38">
        <f t="shared" si="402"/>
        <v>0.22827000000000003</v>
      </c>
      <c r="T1599" s="39">
        <f t="shared" si="403"/>
        <v>297.32167500000008</v>
      </c>
    </row>
    <row r="1600" spans="1:20" ht="25.5" x14ac:dyDescent="0.2">
      <c r="A1600" s="1"/>
      <c r="B1600" s="133">
        <v>1414</v>
      </c>
      <c r="C1600" s="30" t="s">
        <v>1502</v>
      </c>
      <c r="D1600" s="70">
        <v>6258.95</v>
      </c>
      <c r="E1600" s="69">
        <v>6538.1</v>
      </c>
      <c r="F1600" s="33">
        <v>1368</v>
      </c>
      <c r="G1600" s="34">
        <v>3089</v>
      </c>
      <c r="H1600" s="44">
        <v>3080</v>
      </c>
      <c r="I1600" s="71">
        <v>302.48</v>
      </c>
      <c r="J1600" s="72">
        <v>0</v>
      </c>
      <c r="K1600" s="38">
        <f t="shared" si="394"/>
        <v>30.248000000000005</v>
      </c>
      <c r="L1600" s="38">
        <f t="shared" si="395"/>
        <v>9.0744000000000007</v>
      </c>
      <c r="M1600" s="38">
        <f t="shared" si="396"/>
        <v>18.148800000000001</v>
      </c>
      <c r="N1600" s="38">
        <f t="shared" si="397"/>
        <v>6.0496000000000008</v>
      </c>
      <c r="O1600" s="38">
        <f t="shared" si="398"/>
        <v>6.0496000000000008</v>
      </c>
      <c r="P1600" s="38">
        <f t="shared" si="399"/>
        <v>3.7810000000000006</v>
      </c>
      <c r="Q1600" s="38">
        <f t="shared" si="400"/>
        <v>15.124000000000002</v>
      </c>
      <c r="R1600" s="38">
        <f t="shared" si="401"/>
        <v>2.7223199999999999</v>
      </c>
      <c r="S1600" s="38">
        <f t="shared" si="402"/>
        <v>0.30248000000000003</v>
      </c>
      <c r="T1600" s="39">
        <f t="shared" si="403"/>
        <v>393.98020000000008</v>
      </c>
    </row>
    <row r="1601" spans="1:20" ht="25.5" x14ac:dyDescent="0.2">
      <c r="A1601" s="1"/>
      <c r="B1601" s="133">
        <v>1415</v>
      </c>
      <c r="C1601" s="30" t="s">
        <v>1503</v>
      </c>
      <c r="D1601" s="70">
        <v>12517.88</v>
      </c>
      <c r="E1601" s="69">
        <v>13076.18</v>
      </c>
      <c r="F1601" s="33">
        <v>1369</v>
      </c>
      <c r="G1601" s="34">
        <v>3090</v>
      </c>
      <c r="H1601" s="44">
        <v>3080</v>
      </c>
      <c r="I1601" s="71">
        <v>458.36</v>
      </c>
      <c r="J1601" s="72">
        <v>0</v>
      </c>
      <c r="K1601" s="38">
        <f t="shared" si="394"/>
        <v>45.836000000000006</v>
      </c>
      <c r="L1601" s="38">
        <f t="shared" si="395"/>
        <v>13.7508</v>
      </c>
      <c r="M1601" s="38">
        <f t="shared" si="396"/>
        <v>27.5016</v>
      </c>
      <c r="N1601" s="38">
        <f t="shared" si="397"/>
        <v>9.1672000000000011</v>
      </c>
      <c r="O1601" s="38">
        <f t="shared" si="398"/>
        <v>9.1672000000000011</v>
      </c>
      <c r="P1601" s="38">
        <f t="shared" si="399"/>
        <v>5.7295000000000007</v>
      </c>
      <c r="Q1601" s="38">
        <f t="shared" si="400"/>
        <v>22.918000000000003</v>
      </c>
      <c r="R1601" s="38">
        <f t="shared" si="401"/>
        <v>4.1252399999999998</v>
      </c>
      <c r="S1601" s="38">
        <f t="shared" si="402"/>
        <v>0.45836000000000005</v>
      </c>
      <c r="T1601" s="39">
        <f t="shared" si="403"/>
        <v>597.01390000000004</v>
      </c>
    </row>
    <row r="1602" spans="1:20" ht="25.5" x14ac:dyDescent="0.2">
      <c r="A1602" s="1"/>
      <c r="B1602" s="133">
        <v>1416</v>
      </c>
      <c r="C1602" s="30" t="s">
        <v>1504</v>
      </c>
      <c r="D1602" s="70">
        <v>25035.77</v>
      </c>
      <c r="E1602" s="69">
        <v>26152.37</v>
      </c>
      <c r="F1602" s="33">
        <v>1370</v>
      </c>
      <c r="G1602" s="34">
        <v>3091</v>
      </c>
      <c r="H1602" s="44">
        <v>3080</v>
      </c>
      <c r="I1602" s="71">
        <v>604.96</v>
      </c>
      <c r="J1602" s="72">
        <v>0</v>
      </c>
      <c r="K1602" s="38">
        <f t="shared" si="394"/>
        <v>60.496000000000009</v>
      </c>
      <c r="L1602" s="38">
        <f t="shared" si="395"/>
        <v>18.148800000000001</v>
      </c>
      <c r="M1602" s="38">
        <f t="shared" si="396"/>
        <v>36.297600000000003</v>
      </c>
      <c r="N1602" s="38">
        <f t="shared" si="397"/>
        <v>12.099200000000002</v>
      </c>
      <c r="O1602" s="38">
        <f t="shared" si="398"/>
        <v>12.099200000000002</v>
      </c>
      <c r="P1602" s="38">
        <f t="shared" si="399"/>
        <v>7.5620000000000012</v>
      </c>
      <c r="Q1602" s="38">
        <f t="shared" si="400"/>
        <v>30.248000000000005</v>
      </c>
      <c r="R1602" s="38">
        <f t="shared" si="401"/>
        <v>5.4446399999999997</v>
      </c>
      <c r="S1602" s="38">
        <f t="shared" si="402"/>
        <v>0.60496000000000005</v>
      </c>
      <c r="T1602" s="39">
        <f t="shared" si="403"/>
        <v>787.96040000000016</v>
      </c>
    </row>
    <row r="1603" spans="1:20" ht="25.5" x14ac:dyDescent="0.2">
      <c r="A1603" s="1"/>
      <c r="B1603" s="133">
        <v>1417</v>
      </c>
      <c r="C1603" s="30" t="s">
        <v>1505</v>
      </c>
      <c r="D1603" s="70">
        <v>25035.77</v>
      </c>
      <c r="E1603" s="69">
        <v>26152.37</v>
      </c>
      <c r="F1603" s="33">
        <v>1371</v>
      </c>
      <c r="G1603" s="34">
        <v>3092</v>
      </c>
      <c r="H1603" s="44">
        <v>3080</v>
      </c>
      <c r="I1603" s="71">
        <v>757.12</v>
      </c>
      <c r="J1603" s="72">
        <v>0</v>
      </c>
      <c r="K1603" s="38">
        <f t="shared" si="394"/>
        <v>75.712000000000003</v>
      </c>
      <c r="L1603" s="38">
        <f t="shared" si="395"/>
        <v>22.7136</v>
      </c>
      <c r="M1603" s="38">
        <f t="shared" si="396"/>
        <v>45.427199999999999</v>
      </c>
      <c r="N1603" s="38">
        <f t="shared" si="397"/>
        <v>15.1424</v>
      </c>
      <c r="O1603" s="38">
        <f t="shared" si="398"/>
        <v>15.1424</v>
      </c>
      <c r="P1603" s="38">
        <f t="shared" si="399"/>
        <v>9.4640000000000004</v>
      </c>
      <c r="Q1603" s="38">
        <f t="shared" si="400"/>
        <v>37.856000000000002</v>
      </c>
      <c r="R1603" s="38">
        <f t="shared" si="401"/>
        <v>6.8140799999999997</v>
      </c>
      <c r="S1603" s="38">
        <f t="shared" si="402"/>
        <v>0.75712000000000002</v>
      </c>
      <c r="T1603" s="39">
        <f t="shared" si="403"/>
        <v>986.14879999999994</v>
      </c>
    </row>
    <row r="1604" spans="1:20" ht="28.5" x14ac:dyDescent="0.2">
      <c r="A1604" s="1"/>
      <c r="B1604" s="133">
        <v>1418</v>
      </c>
      <c r="C1604" s="30" t="s">
        <v>1506</v>
      </c>
      <c r="D1604" s="70" t="s">
        <v>67</v>
      </c>
      <c r="E1604" s="69" t="s">
        <v>67</v>
      </c>
      <c r="F1604" s="33">
        <v>1372</v>
      </c>
      <c r="G1604" s="34">
        <v>3093</v>
      </c>
      <c r="H1604" s="44">
        <v>3080</v>
      </c>
      <c r="I1604" s="71">
        <v>7.43</v>
      </c>
      <c r="J1604" s="72">
        <v>0</v>
      </c>
      <c r="K1604" s="38">
        <f t="shared" si="394"/>
        <v>0.74299999999999999</v>
      </c>
      <c r="L1604" s="38">
        <f t="shared" si="395"/>
        <v>0.22289999999999999</v>
      </c>
      <c r="M1604" s="38">
        <f t="shared" si="396"/>
        <v>0.44579999999999997</v>
      </c>
      <c r="N1604" s="38">
        <f t="shared" si="397"/>
        <v>0.14860000000000001</v>
      </c>
      <c r="O1604" s="38">
        <f t="shared" si="398"/>
        <v>0.14860000000000001</v>
      </c>
      <c r="P1604" s="38">
        <f t="shared" si="399"/>
        <v>9.2874999999999999E-2</v>
      </c>
      <c r="Q1604" s="38">
        <f t="shared" si="400"/>
        <v>0.3715</v>
      </c>
      <c r="R1604" s="38">
        <f t="shared" si="401"/>
        <v>6.6869999999999999E-2</v>
      </c>
      <c r="S1604" s="38">
        <f t="shared" si="402"/>
        <v>7.43E-3</v>
      </c>
      <c r="T1604" s="39">
        <f t="shared" si="403"/>
        <v>9.6775749999999974</v>
      </c>
    </row>
    <row r="1605" spans="1:20" ht="28.5" x14ac:dyDescent="0.2">
      <c r="A1605" s="1"/>
      <c r="B1605" s="133">
        <v>1419</v>
      </c>
      <c r="C1605" s="30" t="s">
        <v>1507</v>
      </c>
      <c r="D1605" s="70" t="s">
        <v>67</v>
      </c>
      <c r="E1605" s="69" t="s">
        <v>67</v>
      </c>
      <c r="F1605" s="33">
        <v>1373</v>
      </c>
      <c r="G1605" s="34">
        <v>3094</v>
      </c>
      <c r="H1605" s="44">
        <v>3080</v>
      </c>
      <c r="I1605" s="71">
        <v>37.11</v>
      </c>
      <c r="J1605" s="72">
        <v>0</v>
      </c>
      <c r="K1605" s="38">
        <f t="shared" si="394"/>
        <v>3.7110000000000003</v>
      </c>
      <c r="L1605" s="38">
        <f t="shared" si="395"/>
        <v>1.1133</v>
      </c>
      <c r="M1605" s="38">
        <f t="shared" si="396"/>
        <v>2.2265999999999999</v>
      </c>
      <c r="N1605" s="38">
        <f t="shared" si="397"/>
        <v>0.74219999999999997</v>
      </c>
      <c r="O1605" s="38">
        <f t="shared" si="398"/>
        <v>0.74219999999999997</v>
      </c>
      <c r="P1605" s="38">
        <f t="shared" si="399"/>
        <v>0.46387500000000004</v>
      </c>
      <c r="Q1605" s="38">
        <f t="shared" si="400"/>
        <v>1.8555000000000001</v>
      </c>
      <c r="R1605" s="38">
        <f t="shared" si="401"/>
        <v>0.33398999999999995</v>
      </c>
      <c r="S1605" s="38">
        <f t="shared" si="402"/>
        <v>3.7109999999999997E-2</v>
      </c>
      <c r="T1605" s="39">
        <f t="shared" si="403"/>
        <v>48.335774999999991</v>
      </c>
    </row>
    <row r="1606" spans="1:20" ht="28.5" x14ac:dyDescent="0.2">
      <c r="A1606" s="1"/>
      <c r="B1606" s="133">
        <v>1420</v>
      </c>
      <c r="C1606" s="30" t="s">
        <v>1508</v>
      </c>
      <c r="D1606" s="70" t="s">
        <v>67</v>
      </c>
      <c r="E1606" s="69" t="s">
        <v>67</v>
      </c>
      <c r="F1606" s="33">
        <v>1374</v>
      </c>
      <c r="G1606" s="34">
        <v>3095</v>
      </c>
      <c r="H1606" s="35" t="s">
        <v>30</v>
      </c>
      <c r="I1606" s="71">
        <v>57.53</v>
      </c>
      <c r="J1606" s="72">
        <v>19.170000000000002</v>
      </c>
      <c r="K1606" s="38">
        <f t="shared" si="394"/>
        <v>5.7530000000000001</v>
      </c>
      <c r="L1606" s="38">
        <f t="shared" si="395"/>
        <v>1.7259</v>
      </c>
      <c r="M1606" s="38">
        <f t="shared" si="396"/>
        <v>3.4518</v>
      </c>
      <c r="N1606" s="38">
        <f t="shared" si="397"/>
        <v>1.1506000000000001</v>
      </c>
      <c r="O1606" s="38">
        <f t="shared" si="398"/>
        <v>1.1506000000000001</v>
      </c>
      <c r="P1606" s="38">
        <f t="shared" si="399"/>
        <v>0.71912500000000001</v>
      </c>
      <c r="Q1606" s="38">
        <f t="shared" si="400"/>
        <v>2.8765000000000001</v>
      </c>
      <c r="R1606" s="38">
        <f t="shared" si="401"/>
        <v>0.51776999999999995</v>
      </c>
      <c r="S1606" s="38">
        <f t="shared" si="402"/>
        <v>5.7530000000000005E-2</v>
      </c>
      <c r="T1606" s="39">
        <f t="shared" si="403"/>
        <v>94.102824999999996</v>
      </c>
    </row>
    <row r="1607" spans="1:20" ht="28.5" x14ac:dyDescent="0.2">
      <c r="A1607" s="1"/>
      <c r="B1607" s="133">
        <v>1421</v>
      </c>
      <c r="C1607" s="30" t="s">
        <v>1509</v>
      </c>
      <c r="D1607" s="70" t="s">
        <v>67</v>
      </c>
      <c r="E1607" s="69" t="s">
        <v>67</v>
      </c>
      <c r="F1607" s="33">
        <v>1375</v>
      </c>
      <c r="G1607" s="34">
        <v>3096</v>
      </c>
      <c r="H1607" s="44">
        <v>3095</v>
      </c>
      <c r="I1607" s="71">
        <v>8.2100000000000009</v>
      </c>
      <c r="J1607" s="72">
        <v>0</v>
      </c>
      <c r="K1607" s="38">
        <f t="shared" si="394"/>
        <v>0.82100000000000017</v>
      </c>
      <c r="L1607" s="38">
        <f t="shared" si="395"/>
        <v>0.24630000000000002</v>
      </c>
      <c r="M1607" s="38">
        <f t="shared" si="396"/>
        <v>0.49260000000000004</v>
      </c>
      <c r="N1607" s="38">
        <f t="shared" si="397"/>
        <v>0.16420000000000001</v>
      </c>
      <c r="O1607" s="38">
        <f t="shared" si="398"/>
        <v>0.16420000000000001</v>
      </c>
      <c r="P1607" s="38">
        <f t="shared" si="399"/>
        <v>0.10262500000000002</v>
      </c>
      <c r="Q1607" s="38">
        <f t="shared" si="400"/>
        <v>0.41050000000000009</v>
      </c>
      <c r="R1607" s="38">
        <f t="shared" si="401"/>
        <v>7.3889999999999997E-2</v>
      </c>
      <c r="S1607" s="38">
        <f t="shared" si="402"/>
        <v>8.2100000000000003E-3</v>
      </c>
      <c r="T1607" s="39">
        <f t="shared" si="403"/>
        <v>10.693524999999999</v>
      </c>
    </row>
    <row r="1608" spans="1:20" ht="25.5" x14ac:dyDescent="0.2">
      <c r="A1608" s="1"/>
      <c r="B1608" s="133">
        <v>1422</v>
      </c>
      <c r="C1608" s="30" t="s">
        <v>1510</v>
      </c>
      <c r="D1608" s="70">
        <v>62.59</v>
      </c>
      <c r="E1608" s="69">
        <v>65.38</v>
      </c>
      <c r="F1608" s="33">
        <v>1376</v>
      </c>
      <c r="G1608" s="34">
        <v>3097</v>
      </c>
      <c r="H1608" s="44">
        <v>3080</v>
      </c>
      <c r="I1608" s="71">
        <f t="shared" ref="I1608:I1619" si="404">I1592*0.4</f>
        <v>6.6720000000000006</v>
      </c>
      <c r="J1608" s="72">
        <v>0</v>
      </c>
      <c r="K1608" s="38">
        <f t="shared" si="394"/>
        <v>0.66720000000000013</v>
      </c>
      <c r="L1608" s="38">
        <f t="shared" si="395"/>
        <v>0.20016</v>
      </c>
      <c r="M1608" s="38">
        <f t="shared" si="396"/>
        <v>0.40032000000000001</v>
      </c>
      <c r="N1608" s="38">
        <f t="shared" si="397"/>
        <v>0.13344</v>
      </c>
      <c r="O1608" s="38">
        <f t="shared" si="398"/>
        <v>0.13344</v>
      </c>
      <c r="P1608" s="38">
        <f t="shared" si="399"/>
        <v>8.3400000000000016E-2</v>
      </c>
      <c r="Q1608" s="38">
        <f t="shared" si="400"/>
        <v>0.33360000000000006</v>
      </c>
      <c r="R1608" s="38">
        <f t="shared" si="401"/>
        <v>6.0048000000000004E-2</v>
      </c>
      <c r="S1608" s="38">
        <f t="shared" si="402"/>
        <v>6.6720000000000008E-3</v>
      </c>
      <c r="T1608" s="39">
        <f t="shared" si="403"/>
        <v>8.6902800000000013</v>
      </c>
    </row>
    <row r="1609" spans="1:20" ht="25.5" x14ac:dyDescent="0.2">
      <c r="A1609" s="1"/>
      <c r="B1609" s="133">
        <v>1423</v>
      </c>
      <c r="C1609" s="30" t="s">
        <v>1511</v>
      </c>
      <c r="D1609" s="70">
        <v>125.18</v>
      </c>
      <c r="E1609" s="69">
        <v>130.76</v>
      </c>
      <c r="F1609" s="33">
        <v>1377</v>
      </c>
      <c r="G1609" s="34">
        <v>3098</v>
      </c>
      <c r="H1609" s="44">
        <v>3080</v>
      </c>
      <c r="I1609" s="71">
        <f t="shared" si="404"/>
        <v>9.652000000000001</v>
      </c>
      <c r="J1609" s="72">
        <v>0</v>
      </c>
      <c r="K1609" s="38">
        <f t="shared" si="394"/>
        <v>0.96520000000000017</v>
      </c>
      <c r="L1609" s="38">
        <f t="shared" si="395"/>
        <v>0.28956000000000004</v>
      </c>
      <c r="M1609" s="38">
        <f t="shared" si="396"/>
        <v>0.57912000000000008</v>
      </c>
      <c r="N1609" s="38">
        <f t="shared" si="397"/>
        <v>0.19304000000000002</v>
      </c>
      <c r="O1609" s="38">
        <f t="shared" si="398"/>
        <v>0.19304000000000002</v>
      </c>
      <c r="P1609" s="38">
        <f t="shared" si="399"/>
        <v>0.12065000000000002</v>
      </c>
      <c r="Q1609" s="38">
        <f t="shared" si="400"/>
        <v>0.48260000000000008</v>
      </c>
      <c r="R1609" s="38">
        <f t="shared" si="401"/>
        <v>8.6868000000000001E-2</v>
      </c>
      <c r="S1609" s="38">
        <f t="shared" si="402"/>
        <v>9.6520000000000009E-3</v>
      </c>
      <c r="T1609" s="39">
        <f t="shared" si="403"/>
        <v>12.571730000000001</v>
      </c>
    </row>
    <row r="1610" spans="1:20" ht="25.5" x14ac:dyDescent="0.2">
      <c r="A1610" s="1"/>
      <c r="B1610" s="133">
        <v>1424</v>
      </c>
      <c r="C1610" s="30" t="s">
        <v>1512</v>
      </c>
      <c r="D1610" s="70">
        <v>250.35</v>
      </c>
      <c r="E1610" s="69">
        <v>261.52</v>
      </c>
      <c r="F1610" s="33">
        <v>1378</v>
      </c>
      <c r="G1610" s="34">
        <v>3099</v>
      </c>
      <c r="H1610" s="44">
        <v>3080</v>
      </c>
      <c r="I1610" s="71">
        <f t="shared" si="404"/>
        <v>17.812000000000001</v>
      </c>
      <c r="J1610" s="72">
        <v>0</v>
      </c>
      <c r="K1610" s="38">
        <f t="shared" si="394"/>
        <v>1.7812000000000001</v>
      </c>
      <c r="L1610" s="38">
        <f t="shared" si="395"/>
        <v>0.53436000000000006</v>
      </c>
      <c r="M1610" s="38">
        <f t="shared" si="396"/>
        <v>1.0687200000000001</v>
      </c>
      <c r="N1610" s="38">
        <f t="shared" si="397"/>
        <v>0.35624000000000006</v>
      </c>
      <c r="O1610" s="38">
        <f t="shared" si="398"/>
        <v>0.35624000000000006</v>
      </c>
      <c r="P1610" s="38">
        <f t="shared" si="399"/>
        <v>0.22265000000000001</v>
      </c>
      <c r="Q1610" s="38">
        <f t="shared" si="400"/>
        <v>0.89060000000000006</v>
      </c>
      <c r="R1610" s="38">
        <f t="shared" si="401"/>
        <v>0.16030800000000001</v>
      </c>
      <c r="S1610" s="38">
        <f t="shared" si="402"/>
        <v>1.7812000000000001E-2</v>
      </c>
      <c r="T1610" s="39">
        <f t="shared" si="403"/>
        <v>23.200130000000001</v>
      </c>
    </row>
    <row r="1611" spans="1:20" ht="25.5" x14ac:dyDescent="0.2">
      <c r="A1611" s="1"/>
      <c r="B1611" s="133">
        <v>1425</v>
      </c>
      <c r="C1611" s="30" t="s">
        <v>1513</v>
      </c>
      <c r="D1611" s="70">
        <v>375.54</v>
      </c>
      <c r="E1611" s="69">
        <v>392.29</v>
      </c>
      <c r="F1611" s="33">
        <v>1379</v>
      </c>
      <c r="G1611" s="34">
        <v>3100</v>
      </c>
      <c r="H1611" s="44">
        <v>3080</v>
      </c>
      <c r="I1611" s="71">
        <f t="shared" si="404"/>
        <v>27.463999999999999</v>
      </c>
      <c r="J1611" s="72">
        <v>0</v>
      </c>
      <c r="K1611" s="38">
        <f t="shared" si="394"/>
        <v>2.7464</v>
      </c>
      <c r="L1611" s="38">
        <f t="shared" si="395"/>
        <v>0.82391999999999987</v>
      </c>
      <c r="M1611" s="38">
        <f t="shared" si="396"/>
        <v>1.6478399999999997</v>
      </c>
      <c r="N1611" s="38">
        <f t="shared" si="397"/>
        <v>0.54927999999999999</v>
      </c>
      <c r="O1611" s="38">
        <f t="shared" si="398"/>
        <v>0.54927999999999999</v>
      </c>
      <c r="P1611" s="38">
        <f t="shared" si="399"/>
        <v>0.34329999999999999</v>
      </c>
      <c r="Q1611" s="38">
        <f t="shared" si="400"/>
        <v>1.3732</v>
      </c>
      <c r="R1611" s="38">
        <f t="shared" si="401"/>
        <v>0.24717599999999998</v>
      </c>
      <c r="S1611" s="38">
        <f t="shared" si="402"/>
        <v>2.7463999999999999E-2</v>
      </c>
      <c r="T1611" s="39">
        <f t="shared" si="403"/>
        <v>35.771860000000011</v>
      </c>
    </row>
    <row r="1612" spans="1:20" ht="25.5" x14ac:dyDescent="0.2">
      <c r="A1612" s="1"/>
      <c r="B1612" s="133">
        <v>1426</v>
      </c>
      <c r="C1612" s="30" t="s">
        <v>1514</v>
      </c>
      <c r="D1612" s="70">
        <v>500.72</v>
      </c>
      <c r="E1612" s="69">
        <v>523.04999999999995</v>
      </c>
      <c r="F1612" s="33">
        <v>1380</v>
      </c>
      <c r="G1612" s="34">
        <v>3101</v>
      </c>
      <c r="H1612" s="44">
        <v>3080</v>
      </c>
      <c r="I1612" s="71">
        <f t="shared" si="404"/>
        <v>43.792000000000002</v>
      </c>
      <c r="J1612" s="72">
        <v>0</v>
      </c>
      <c r="K1612" s="38">
        <f t="shared" si="394"/>
        <v>4.3792</v>
      </c>
      <c r="L1612" s="38">
        <f t="shared" si="395"/>
        <v>1.31376</v>
      </c>
      <c r="M1612" s="38">
        <f t="shared" si="396"/>
        <v>2.6275200000000001</v>
      </c>
      <c r="N1612" s="38">
        <f t="shared" si="397"/>
        <v>0.87584000000000006</v>
      </c>
      <c r="O1612" s="38">
        <f t="shared" si="398"/>
        <v>0.87584000000000006</v>
      </c>
      <c r="P1612" s="38">
        <f t="shared" si="399"/>
        <v>0.5474</v>
      </c>
      <c r="Q1612" s="38">
        <f t="shared" si="400"/>
        <v>2.1896</v>
      </c>
      <c r="R1612" s="38">
        <f t="shared" si="401"/>
        <v>0.39412799999999998</v>
      </c>
      <c r="S1612" s="38">
        <f t="shared" si="402"/>
        <v>4.3792000000000005E-2</v>
      </c>
      <c r="T1612" s="39">
        <f t="shared" si="403"/>
        <v>57.039079999999998</v>
      </c>
    </row>
    <row r="1613" spans="1:20" ht="25.5" x14ac:dyDescent="0.2">
      <c r="A1613" s="1"/>
      <c r="B1613" s="133">
        <v>1427</v>
      </c>
      <c r="C1613" s="30" t="s">
        <v>1515</v>
      </c>
      <c r="D1613" s="70">
        <v>625.89</v>
      </c>
      <c r="E1613" s="69">
        <v>653.79999999999995</v>
      </c>
      <c r="F1613" s="33">
        <v>1381</v>
      </c>
      <c r="G1613" s="34">
        <v>3102</v>
      </c>
      <c r="H1613" s="44">
        <v>3080</v>
      </c>
      <c r="I1613" s="71">
        <f t="shared" si="404"/>
        <v>49.731999999999999</v>
      </c>
      <c r="J1613" s="72">
        <v>0</v>
      </c>
      <c r="K1613" s="38">
        <f t="shared" si="394"/>
        <v>4.9732000000000003</v>
      </c>
      <c r="L1613" s="38">
        <f t="shared" si="395"/>
        <v>1.49196</v>
      </c>
      <c r="M1613" s="38">
        <f t="shared" si="396"/>
        <v>2.9839199999999999</v>
      </c>
      <c r="N1613" s="38">
        <f t="shared" si="397"/>
        <v>0.99463999999999997</v>
      </c>
      <c r="O1613" s="38">
        <f t="shared" si="398"/>
        <v>0.99463999999999997</v>
      </c>
      <c r="P1613" s="38">
        <f t="shared" si="399"/>
        <v>0.62165000000000004</v>
      </c>
      <c r="Q1613" s="38">
        <f t="shared" si="400"/>
        <v>2.4866000000000001</v>
      </c>
      <c r="R1613" s="38">
        <f t="shared" si="401"/>
        <v>0.44758799999999999</v>
      </c>
      <c r="S1613" s="38">
        <f t="shared" si="402"/>
        <v>4.9731999999999998E-2</v>
      </c>
      <c r="T1613" s="39">
        <f t="shared" si="403"/>
        <v>64.775929999999988</v>
      </c>
    </row>
    <row r="1614" spans="1:20" ht="25.5" x14ac:dyDescent="0.2">
      <c r="A1614" s="1"/>
      <c r="B1614" s="133">
        <v>1428</v>
      </c>
      <c r="C1614" s="30" t="s">
        <v>1516</v>
      </c>
      <c r="D1614" s="70">
        <v>1251.79</v>
      </c>
      <c r="E1614" s="69">
        <v>1307.6199999999999</v>
      </c>
      <c r="F1614" s="33">
        <v>1382</v>
      </c>
      <c r="G1614" s="34">
        <v>3103</v>
      </c>
      <c r="H1614" s="44">
        <v>3080</v>
      </c>
      <c r="I1614" s="71">
        <f t="shared" si="404"/>
        <v>67.552000000000007</v>
      </c>
      <c r="J1614" s="72">
        <v>0</v>
      </c>
      <c r="K1614" s="38">
        <f t="shared" si="394"/>
        <v>6.7552000000000012</v>
      </c>
      <c r="L1614" s="38">
        <f t="shared" si="395"/>
        <v>2.0265599999999999</v>
      </c>
      <c r="M1614" s="38">
        <f t="shared" si="396"/>
        <v>4.0531199999999998</v>
      </c>
      <c r="N1614" s="38">
        <f t="shared" si="397"/>
        <v>1.3510400000000002</v>
      </c>
      <c r="O1614" s="38">
        <f t="shared" si="398"/>
        <v>1.3510400000000002</v>
      </c>
      <c r="P1614" s="38">
        <f t="shared" si="399"/>
        <v>0.84440000000000015</v>
      </c>
      <c r="Q1614" s="38">
        <f t="shared" si="400"/>
        <v>3.3776000000000006</v>
      </c>
      <c r="R1614" s="38">
        <f t="shared" si="401"/>
        <v>0.60796800000000006</v>
      </c>
      <c r="S1614" s="38">
        <f t="shared" si="402"/>
        <v>6.7552000000000015E-2</v>
      </c>
      <c r="T1614" s="39">
        <f t="shared" si="403"/>
        <v>87.986480000000014</v>
      </c>
    </row>
    <row r="1615" spans="1:20" ht="25.5" x14ac:dyDescent="0.2">
      <c r="A1615" s="1"/>
      <c r="B1615" s="133">
        <v>1429</v>
      </c>
      <c r="C1615" s="30" t="s">
        <v>1517</v>
      </c>
      <c r="D1615" s="70">
        <v>2503.58</v>
      </c>
      <c r="E1615" s="69">
        <v>2615.2399999999998</v>
      </c>
      <c r="F1615" s="33">
        <v>1383</v>
      </c>
      <c r="G1615" s="34">
        <v>3104</v>
      </c>
      <c r="H1615" s="44">
        <v>3080</v>
      </c>
      <c r="I1615" s="71">
        <f t="shared" si="404"/>
        <v>91.308000000000007</v>
      </c>
      <c r="J1615" s="72">
        <v>0</v>
      </c>
      <c r="K1615" s="38">
        <f t="shared" si="394"/>
        <v>9.1308000000000007</v>
      </c>
      <c r="L1615" s="38">
        <f t="shared" si="395"/>
        <v>2.7392400000000001</v>
      </c>
      <c r="M1615" s="38">
        <f t="shared" si="396"/>
        <v>5.4784800000000002</v>
      </c>
      <c r="N1615" s="38">
        <f t="shared" si="397"/>
        <v>1.8261600000000002</v>
      </c>
      <c r="O1615" s="38">
        <f t="shared" si="398"/>
        <v>1.8261600000000002</v>
      </c>
      <c r="P1615" s="38">
        <f t="shared" si="399"/>
        <v>1.1413500000000001</v>
      </c>
      <c r="Q1615" s="38">
        <f t="shared" si="400"/>
        <v>4.5654000000000003</v>
      </c>
      <c r="R1615" s="38">
        <f t="shared" si="401"/>
        <v>0.82177199999999995</v>
      </c>
      <c r="S1615" s="38">
        <f t="shared" si="402"/>
        <v>9.1308000000000014E-2</v>
      </c>
      <c r="T1615" s="39">
        <f t="shared" si="403"/>
        <v>118.92867000000001</v>
      </c>
    </row>
    <row r="1616" spans="1:20" ht="25.5" x14ac:dyDescent="0.2">
      <c r="A1616" s="1"/>
      <c r="B1616" s="133">
        <v>1430</v>
      </c>
      <c r="C1616" s="30" t="s">
        <v>1518</v>
      </c>
      <c r="D1616" s="70">
        <v>6258.95</v>
      </c>
      <c r="E1616" s="69">
        <v>6538.1</v>
      </c>
      <c r="F1616" s="33">
        <v>1384</v>
      </c>
      <c r="G1616" s="34">
        <v>3105</v>
      </c>
      <c r="H1616" s="44">
        <v>3080</v>
      </c>
      <c r="I1616" s="71">
        <f t="shared" si="404"/>
        <v>120.99200000000002</v>
      </c>
      <c r="J1616" s="72">
        <v>0</v>
      </c>
      <c r="K1616" s="38">
        <f t="shared" si="394"/>
        <v>12.099200000000003</v>
      </c>
      <c r="L1616" s="38">
        <f t="shared" si="395"/>
        <v>3.6297600000000005</v>
      </c>
      <c r="M1616" s="38">
        <f t="shared" si="396"/>
        <v>7.2595200000000011</v>
      </c>
      <c r="N1616" s="38">
        <f t="shared" si="397"/>
        <v>2.4198400000000002</v>
      </c>
      <c r="O1616" s="38">
        <f t="shared" si="398"/>
        <v>2.4198400000000002</v>
      </c>
      <c r="P1616" s="38">
        <f t="shared" si="399"/>
        <v>1.5124000000000004</v>
      </c>
      <c r="Q1616" s="38">
        <f t="shared" si="400"/>
        <v>6.0496000000000016</v>
      </c>
      <c r="R1616" s="38">
        <f t="shared" si="401"/>
        <v>1.0889280000000001</v>
      </c>
      <c r="S1616" s="38">
        <f t="shared" si="402"/>
        <v>0.12099200000000002</v>
      </c>
      <c r="T1616" s="39">
        <f t="shared" si="403"/>
        <v>157.59208000000004</v>
      </c>
    </row>
    <row r="1617" spans="1:20" ht="25.5" x14ac:dyDescent="0.2">
      <c r="A1617" s="1"/>
      <c r="B1617" s="133">
        <v>1431</v>
      </c>
      <c r="C1617" s="30" t="s">
        <v>1519</v>
      </c>
      <c r="D1617" s="70">
        <v>12517.88</v>
      </c>
      <c r="E1617" s="69">
        <v>13076.18</v>
      </c>
      <c r="F1617" s="33">
        <v>1385</v>
      </c>
      <c r="G1617" s="34">
        <v>3106</v>
      </c>
      <c r="H1617" s="44">
        <v>3080</v>
      </c>
      <c r="I1617" s="71">
        <f t="shared" si="404"/>
        <v>183.34400000000002</v>
      </c>
      <c r="J1617" s="72">
        <v>0</v>
      </c>
      <c r="K1617" s="38">
        <f t="shared" si="394"/>
        <v>18.334400000000002</v>
      </c>
      <c r="L1617" s="38">
        <f t="shared" si="395"/>
        <v>5.5003200000000003</v>
      </c>
      <c r="M1617" s="38">
        <f t="shared" si="396"/>
        <v>11.000640000000001</v>
      </c>
      <c r="N1617" s="38">
        <f t="shared" si="397"/>
        <v>3.6668800000000004</v>
      </c>
      <c r="O1617" s="38">
        <f t="shared" si="398"/>
        <v>3.6668800000000004</v>
      </c>
      <c r="P1617" s="38">
        <f t="shared" si="399"/>
        <v>2.2918000000000003</v>
      </c>
      <c r="Q1617" s="38">
        <f t="shared" si="400"/>
        <v>9.1672000000000011</v>
      </c>
      <c r="R1617" s="38">
        <f t="shared" si="401"/>
        <v>1.650096</v>
      </c>
      <c r="S1617" s="38">
        <f t="shared" si="402"/>
        <v>0.18334400000000003</v>
      </c>
      <c r="T1617" s="39">
        <f t="shared" si="403"/>
        <v>238.80555999999999</v>
      </c>
    </row>
    <row r="1618" spans="1:20" ht="25.5" x14ac:dyDescent="0.2">
      <c r="A1618" s="1"/>
      <c r="B1618" s="133">
        <v>1432</v>
      </c>
      <c r="C1618" s="30" t="s">
        <v>1520</v>
      </c>
      <c r="D1618" s="70">
        <v>25035.77</v>
      </c>
      <c r="E1618" s="69">
        <v>26152.37</v>
      </c>
      <c r="F1618" s="33">
        <v>1386</v>
      </c>
      <c r="G1618" s="34">
        <v>3107</v>
      </c>
      <c r="H1618" s="44">
        <v>3080</v>
      </c>
      <c r="I1618" s="71">
        <f t="shared" si="404"/>
        <v>241.98400000000004</v>
      </c>
      <c r="J1618" s="72">
        <v>0</v>
      </c>
      <c r="K1618" s="38">
        <f t="shared" si="394"/>
        <v>24.198400000000007</v>
      </c>
      <c r="L1618" s="38">
        <f t="shared" si="395"/>
        <v>7.2595200000000011</v>
      </c>
      <c r="M1618" s="38">
        <f t="shared" si="396"/>
        <v>14.519040000000002</v>
      </c>
      <c r="N1618" s="38">
        <f t="shared" si="397"/>
        <v>4.8396800000000004</v>
      </c>
      <c r="O1618" s="38">
        <f t="shared" si="398"/>
        <v>4.8396800000000004</v>
      </c>
      <c r="P1618" s="38">
        <f t="shared" si="399"/>
        <v>3.0248000000000008</v>
      </c>
      <c r="Q1618" s="38">
        <f t="shared" si="400"/>
        <v>12.099200000000003</v>
      </c>
      <c r="R1618" s="38">
        <f t="shared" si="401"/>
        <v>2.1778560000000002</v>
      </c>
      <c r="S1618" s="38">
        <f t="shared" si="402"/>
        <v>0.24198400000000003</v>
      </c>
      <c r="T1618" s="39">
        <f t="shared" si="403"/>
        <v>315.18416000000008</v>
      </c>
    </row>
    <row r="1619" spans="1:20" ht="25.5" x14ac:dyDescent="0.2">
      <c r="A1619" s="1"/>
      <c r="B1619" s="133">
        <v>1433</v>
      </c>
      <c r="C1619" s="30" t="s">
        <v>1521</v>
      </c>
      <c r="D1619" s="70">
        <v>25035.77</v>
      </c>
      <c r="E1619" s="69">
        <v>26152.37</v>
      </c>
      <c r="F1619" s="33">
        <v>1387</v>
      </c>
      <c r="G1619" s="34">
        <v>3108</v>
      </c>
      <c r="H1619" s="44">
        <v>3080</v>
      </c>
      <c r="I1619" s="71">
        <f t="shared" si="404"/>
        <v>302.84800000000001</v>
      </c>
      <c r="J1619" s="72">
        <v>0</v>
      </c>
      <c r="K1619" s="38">
        <f t="shared" si="394"/>
        <v>30.284800000000004</v>
      </c>
      <c r="L1619" s="38">
        <f t="shared" si="395"/>
        <v>9.0854400000000002</v>
      </c>
      <c r="M1619" s="38">
        <f t="shared" si="396"/>
        <v>18.17088</v>
      </c>
      <c r="N1619" s="38">
        <f t="shared" si="397"/>
        <v>6.0569600000000001</v>
      </c>
      <c r="O1619" s="38">
        <f t="shared" si="398"/>
        <v>6.0569600000000001</v>
      </c>
      <c r="P1619" s="38">
        <f t="shared" si="399"/>
        <v>3.7856000000000005</v>
      </c>
      <c r="Q1619" s="38">
        <f t="shared" si="400"/>
        <v>15.142400000000002</v>
      </c>
      <c r="R1619" s="38">
        <f t="shared" si="401"/>
        <v>2.7256320000000001</v>
      </c>
      <c r="S1619" s="38">
        <f t="shared" si="402"/>
        <v>0.30284800000000001</v>
      </c>
      <c r="T1619" s="39">
        <f t="shared" si="403"/>
        <v>394.45952000000005</v>
      </c>
    </row>
    <row r="1620" spans="1:20" x14ac:dyDescent="0.2">
      <c r="A1620" s="1"/>
      <c r="B1620" s="206"/>
      <c r="C1620" s="206"/>
      <c r="D1620" s="206"/>
      <c r="E1620" s="206"/>
      <c r="F1620" s="206"/>
      <c r="G1620" s="206"/>
      <c r="H1620" s="206"/>
      <c r="I1620" s="206"/>
      <c r="J1620" s="206"/>
    </row>
    <row r="1621" spans="1:20" ht="15.75" x14ac:dyDescent="0.25">
      <c r="A1621" s="1"/>
      <c r="B1621" s="105"/>
      <c r="C1621" s="103"/>
      <c r="D1621" s="99"/>
      <c r="E1621" s="100"/>
      <c r="F1621" s="104"/>
      <c r="G1621" s="105"/>
      <c r="H1621" s="106"/>
      <c r="I1621" s="107"/>
      <c r="J1621" s="108"/>
    </row>
    <row r="1622" spans="1:20" ht="15.75" x14ac:dyDescent="0.25">
      <c r="A1622" s="1"/>
      <c r="B1622" s="105"/>
      <c r="C1622" s="103"/>
      <c r="D1622" s="99"/>
      <c r="E1622" s="100"/>
      <c r="F1622" s="104"/>
      <c r="G1622" s="105"/>
      <c r="H1622" s="106"/>
      <c r="I1622" s="107"/>
      <c r="J1622" s="108"/>
    </row>
    <row r="1623" spans="1:20" ht="15.75" x14ac:dyDescent="0.25">
      <c r="A1623" s="1"/>
      <c r="B1623" s="105"/>
      <c r="C1623" s="103"/>
      <c r="D1623" s="99"/>
      <c r="E1623" s="100"/>
      <c r="F1623" s="104"/>
      <c r="G1623" s="105"/>
      <c r="H1623" s="106"/>
      <c r="I1623" s="107"/>
      <c r="J1623" s="108"/>
    </row>
    <row r="1624" spans="1:20" ht="15.75" x14ac:dyDescent="0.2">
      <c r="A1624" s="1"/>
      <c r="B1624" s="220" t="s">
        <v>1491</v>
      </c>
      <c r="C1624" s="220"/>
      <c r="D1624" s="220"/>
      <c r="E1624" s="220"/>
      <c r="F1624" s="220"/>
      <c r="G1624" s="220"/>
      <c r="H1624" s="220"/>
      <c r="I1624" s="220"/>
      <c r="J1624" s="220"/>
      <c r="K1624" s="221"/>
      <c r="L1624" s="221"/>
      <c r="M1624" s="221"/>
      <c r="N1624" s="221"/>
      <c r="O1624" s="221"/>
      <c r="P1624" s="221"/>
      <c r="Q1624" s="221"/>
      <c r="R1624" s="221"/>
      <c r="S1624" s="221"/>
      <c r="T1624" s="132"/>
    </row>
    <row r="1625" spans="1:20" x14ac:dyDescent="0.2">
      <c r="A1625" s="1"/>
      <c r="B1625" s="226" t="s">
        <v>1411</v>
      </c>
      <c r="C1625" s="226"/>
      <c r="D1625" s="226"/>
      <c r="E1625" s="226"/>
      <c r="F1625" s="226"/>
      <c r="G1625" s="226"/>
      <c r="H1625" s="226"/>
      <c r="I1625" s="226"/>
      <c r="J1625" s="226"/>
      <c r="K1625" s="222" t="s">
        <v>7</v>
      </c>
      <c r="L1625" s="222"/>
      <c r="M1625" s="222"/>
      <c r="N1625" s="222"/>
      <c r="O1625" s="222"/>
      <c r="P1625" s="222"/>
      <c r="Q1625" s="223"/>
      <c r="R1625" s="223"/>
      <c r="S1625" s="223"/>
      <c r="T1625" s="223"/>
    </row>
    <row r="1626" spans="1:20" ht="22.5" x14ac:dyDescent="0.2">
      <c r="A1626" s="1"/>
      <c r="B1626" s="192" t="s">
        <v>8</v>
      </c>
      <c r="C1626" s="198" t="s">
        <v>9</v>
      </c>
      <c r="D1626" s="200" t="s">
        <v>255</v>
      </c>
      <c r="E1626" s="201" t="s">
        <v>256</v>
      </c>
      <c r="F1626" s="202" t="s">
        <v>12</v>
      </c>
      <c r="G1626" s="198" t="s">
        <v>13</v>
      </c>
      <c r="H1626" s="199" t="s">
        <v>14</v>
      </c>
      <c r="I1626" s="69" t="s">
        <v>257</v>
      </c>
      <c r="J1626" s="69" t="s">
        <v>258</v>
      </c>
      <c r="K1626" s="25" t="s">
        <v>17</v>
      </c>
      <c r="L1626" s="25" t="s">
        <v>18</v>
      </c>
      <c r="M1626" s="25" t="s">
        <v>19</v>
      </c>
      <c r="N1626" s="25" t="s">
        <v>20</v>
      </c>
      <c r="O1626" s="25" t="s">
        <v>21</v>
      </c>
      <c r="P1626" s="25" t="s">
        <v>22</v>
      </c>
      <c r="Q1626" s="25" t="s">
        <v>23</v>
      </c>
      <c r="R1626" s="25" t="s">
        <v>24</v>
      </c>
      <c r="S1626" s="25" t="s">
        <v>25</v>
      </c>
      <c r="T1626" s="191" t="s">
        <v>26</v>
      </c>
    </row>
    <row r="1627" spans="1:20" ht="22.5" x14ac:dyDescent="0.2">
      <c r="A1627" s="1"/>
      <c r="B1627" s="192"/>
      <c r="C1627" s="198"/>
      <c r="D1627" s="200"/>
      <c r="E1627" s="201"/>
      <c r="F1627" s="202"/>
      <c r="G1627" s="198"/>
      <c r="H1627" s="199"/>
      <c r="I1627" s="69" t="s">
        <v>27</v>
      </c>
      <c r="J1627" s="69" t="s">
        <v>28</v>
      </c>
      <c r="K1627" s="28" t="s">
        <v>27</v>
      </c>
      <c r="L1627" s="28" t="s">
        <v>27</v>
      </c>
      <c r="M1627" s="28" t="s">
        <v>27</v>
      </c>
      <c r="N1627" s="28" t="s">
        <v>27</v>
      </c>
      <c r="O1627" s="28" t="s">
        <v>27</v>
      </c>
      <c r="P1627" s="28" t="s">
        <v>27</v>
      </c>
      <c r="Q1627" s="28" t="s">
        <v>27</v>
      </c>
      <c r="R1627" s="28" t="s">
        <v>27</v>
      </c>
      <c r="S1627" s="28" t="s">
        <v>27</v>
      </c>
      <c r="T1627" s="191"/>
    </row>
    <row r="1628" spans="1:20" ht="28.5" x14ac:dyDescent="0.2">
      <c r="A1628" s="1"/>
      <c r="B1628" s="133">
        <v>1434</v>
      </c>
      <c r="C1628" s="30" t="s">
        <v>1522</v>
      </c>
      <c r="D1628" s="70" t="s">
        <v>67</v>
      </c>
      <c r="E1628" s="69" t="s">
        <v>67</v>
      </c>
      <c r="F1628" s="33">
        <v>1388</v>
      </c>
      <c r="G1628" s="34">
        <v>3109</v>
      </c>
      <c r="H1628" s="35" t="s">
        <v>30</v>
      </c>
      <c r="I1628" s="71">
        <v>57.53</v>
      </c>
      <c r="J1628" s="72">
        <v>19.170000000000002</v>
      </c>
      <c r="K1628" s="38">
        <f t="shared" ref="K1628:K1636" si="405">0.1*I1628</f>
        <v>5.7530000000000001</v>
      </c>
      <c r="L1628" s="38">
        <f t="shared" ref="L1628:L1636" si="406">0.03*I1628</f>
        <v>1.7259</v>
      </c>
      <c r="M1628" s="38">
        <f t="shared" ref="M1628:M1636" si="407">0.06*I1628</f>
        <v>3.4518</v>
      </c>
      <c r="N1628" s="38">
        <f t="shared" ref="N1628:N1636" si="408">0.02*I1628</f>
        <v>1.1506000000000001</v>
      </c>
      <c r="O1628" s="38">
        <f t="shared" ref="O1628:O1636" si="409">0.02*I1628</f>
        <v>1.1506000000000001</v>
      </c>
      <c r="P1628" s="38">
        <f t="shared" ref="P1628:P1636" si="410">0.0125*I1628</f>
        <v>0.71912500000000001</v>
      </c>
      <c r="Q1628" s="38">
        <f t="shared" ref="Q1628:Q1636" si="411">0.05*I1628</f>
        <v>2.8765000000000001</v>
      </c>
      <c r="R1628" s="38">
        <f t="shared" ref="R1628:R1636" si="412">0.009*I1628</f>
        <v>0.51776999999999995</v>
      </c>
      <c r="S1628" s="38">
        <f t="shared" ref="S1628:S1636" si="413">0.001*I1628</f>
        <v>5.7530000000000005E-2</v>
      </c>
      <c r="T1628" s="39">
        <f t="shared" ref="T1628:T1636" si="414">SUM(I1628:S1628)</f>
        <v>94.102824999999996</v>
      </c>
    </row>
    <row r="1629" spans="1:20" ht="28.5" x14ac:dyDescent="0.2">
      <c r="A1629" s="1"/>
      <c r="B1629" s="133">
        <v>1435</v>
      </c>
      <c r="C1629" s="30" t="s">
        <v>1523</v>
      </c>
      <c r="D1629" s="70" t="s">
        <v>67</v>
      </c>
      <c r="E1629" s="69" t="s">
        <v>67</v>
      </c>
      <c r="F1629" s="33">
        <v>1389</v>
      </c>
      <c r="G1629" s="34">
        <v>3110</v>
      </c>
      <c r="H1629" s="44">
        <v>3109</v>
      </c>
      <c r="I1629" s="71">
        <v>3.72</v>
      </c>
      <c r="J1629" s="72">
        <v>0</v>
      </c>
      <c r="K1629" s="38">
        <f t="shared" si="405"/>
        <v>0.37200000000000005</v>
      </c>
      <c r="L1629" s="38">
        <f t="shared" si="406"/>
        <v>0.1116</v>
      </c>
      <c r="M1629" s="38">
        <f t="shared" si="407"/>
        <v>0.22320000000000001</v>
      </c>
      <c r="N1629" s="38">
        <f t="shared" si="408"/>
        <v>7.4400000000000008E-2</v>
      </c>
      <c r="O1629" s="38">
        <f t="shared" si="409"/>
        <v>7.4400000000000008E-2</v>
      </c>
      <c r="P1629" s="38">
        <f t="shared" si="410"/>
        <v>4.6500000000000007E-2</v>
      </c>
      <c r="Q1629" s="38">
        <f t="shared" si="411"/>
        <v>0.18600000000000003</v>
      </c>
      <c r="R1629" s="38">
        <f t="shared" si="412"/>
        <v>3.3479999999999996E-2</v>
      </c>
      <c r="S1629" s="38">
        <f t="shared" si="413"/>
        <v>3.7200000000000002E-3</v>
      </c>
      <c r="T1629" s="39">
        <f t="shared" si="414"/>
        <v>4.8453000000000008</v>
      </c>
    </row>
    <row r="1630" spans="1:20" ht="28.5" x14ac:dyDescent="0.2">
      <c r="A1630" s="1"/>
      <c r="B1630" s="133">
        <v>1436</v>
      </c>
      <c r="C1630" s="30" t="s">
        <v>1524</v>
      </c>
      <c r="D1630" s="70" t="s">
        <v>67</v>
      </c>
      <c r="E1630" s="69" t="s">
        <v>67</v>
      </c>
      <c r="F1630" s="33">
        <v>1390</v>
      </c>
      <c r="G1630" s="34">
        <v>3111</v>
      </c>
      <c r="H1630" s="35" t="s">
        <v>30</v>
      </c>
      <c r="I1630" s="71">
        <v>11.14</v>
      </c>
      <c r="J1630" s="72">
        <v>0</v>
      </c>
      <c r="K1630" s="38">
        <f t="shared" si="405"/>
        <v>1.1140000000000001</v>
      </c>
      <c r="L1630" s="38">
        <f t="shared" si="406"/>
        <v>0.3342</v>
      </c>
      <c r="M1630" s="38">
        <f t="shared" si="407"/>
        <v>0.66839999999999999</v>
      </c>
      <c r="N1630" s="38">
        <f t="shared" si="408"/>
        <v>0.22280000000000003</v>
      </c>
      <c r="O1630" s="38">
        <f t="shared" si="409"/>
        <v>0.22280000000000003</v>
      </c>
      <c r="P1630" s="38">
        <f t="shared" si="410"/>
        <v>0.13925000000000001</v>
      </c>
      <c r="Q1630" s="38">
        <f t="shared" si="411"/>
        <v>0.55700000000000005</v>
      </c>
      <c r="R1630" s="38">
        <f t="shared" si="412"/>
        <v>0.10026</v>
      </c>
      <c r="S1630" s="38">
        <f t="shared" si="413"/>
        <v>1.1140000000000001E-2</v>
      </c>
      <c r="T1630" s="39">
        <f t="shared" si="414"/>
        <v>14.50985</v>
      </c>
    </row>
    <row r="1631" spans="1:20" ht="28.5" x14ac:dyDescent="0.2">
      <c r="A1631" s="1"/>
      <c r="B1631" s="133">
        <v>1437</v>
      </c>
      <c r="C1631" s="30" t="s">
        <v>1525</v>
      </c>
      <c r="D1631" s="70" t="s">
        <v>67</v>
      </c>
      <c r="E1631" s="69" t="s">
        <v>67</v>
      </c>
      <c r="F1631" s="33">
        <v>1391</v>
      </c>
      <c r="G1631" s="34">
        <v>3112</v>
      </c>
      <c r="H1631" s="35" t="s">
        <v>30</v>
      </c>
      <c r="I1631" s="71">
        <v>0.62</v>
      </c>
      <c r="J1631" s="72">
        <v>0.17</v>
      </c>
      <c r="K1631" s="38">
        <f t="shared" si="405"/>
        <v>6.2E-2</v>
      </c>
      <c r="L1631" s="38">
        <f t="shared" si="406"/>
        <v>1.8599999999999998E-2</v>
      </c>
      <c r="M1631" s="38">
        <f t="shared" si="407"/>
        <v>3.7199999999999997E-2</v>
      </c>
      <c r="N1631" s="38">
        <f t="shared" si="408"/>
        <v>1.24E-2</v>
      </c>
      <c r="O1631" s="38">
        <f t="shared" si="409"/>
        <v>1.24E-2</v>
      </c>
      <c r="P1631" s="38">
        <f t="shared" si="410"/>
        <v>7.7499999999999999E-3</v>
      </c>
      <c r="Q1631" s="38">
        <f t="shared" si="411"/>
        <v>3.1E-2</v>
      </c>
      <c r="R1631" s="38">
        <f t="shared" si="412"/>
        <v>5.5799999999999999E-3</v>
      </c>
      <c r="S1631" s="38">
        <f t="shared" si="413"/>
        <v>6.2E-4</v>
      </c>
      <c r="T1631" s="39">
        <f t="shared" si="414"/>
        <v>0.97755000000000003</v>
      </c>
    </row>
    <row r="1632" spans="1:20" ht="28.5" x14ac:dyDescent="0.2">
      <c r="A1632" s="1"/>
      <c r="B1632" s="133">
        <v>1438</v>
      </c>
      <c r="C1632" s="30" t="s">
        <v>1526</v>
      </c>
      <c r="D1632" s="70" t="s">
        <v>67</v>
      </c>
      <c r="E1632" s="69" t="s">
        <v>67</v>
      </c>
      <c r="F1632" s="33">
        <v>1392</v>
      </c>
      <c r="G1632" s="34">
        <v>3113</v>
      </c>
      <c r="H1632" s="35" t="s">
        <v>30</v>
      </c>
      <c r="I1632" s="71">
        <v>3.72</v>
      </c>
      <c r="J1632" s="72">
        <v>0</v>
      </c>
      <c r="K1632" s="38">
        <f t="shared" si="405"/>
        <v>0.37200000000000005</v>
      </c>
      <c r="L1632" s="38">
        <f t="shared" si="406"/>
        <v>0.1116</v>
      </c>
      <c r="M1632" s="38">
        <f t="shared" si="407"/>
        <v>0.22320000000000001</v>
      </c>
      <c r="N1632" s="38">
        <f t="shared" si="408"/>
        <v>7.4400000000000008E-2</v>
      </c>
      <c r="O1632" s="38">
        <f t="shared" si="409"/>
        <v>7.4400000000000008E-2</v>
      </c>
      <c r="P1632" s="38">
        <f t="shared" si="410"/>
        <v>4.6500000000000007E-2</v>
      </c>
      <c r="Q1632" s="38">
        <f t="shared" si="411"/>
        <v>0.18600000000000003</v>
      </c>
      <c r="R1632" s="38">
        <f t="shared" si="412"/>
        <v>3.3479999999999996E-2</v>
      </c>
      <c r="S1632" s="38">
        <f t="shared" si="413"/>
        <v>3.7200000000000002E-3</v>
      </c>
      <c r="T1632" s="39">
        <f t="shared" si="414"/>
        <v>4.8453000000000008</v>
      </c>
    </row>
    <row r="1633" spans="1:20" ht="28.5" x14ac:dyDescent="0.2">
      <c r="A1633" s="1"/>
      <c r="B1633" s="133">
        <v>1439</v>
      </c>
      <c r="C1633" s="30" t="s">
        <v>1527</v>
      </c>
      <c r="D1633" s="70" t="s">
        <v>67</v>
      </c>
      <c r="E1633" s="69" t="s">
        <v>67</v>
      </c>
      <c r="F1633" s="33">
        <v>1393</v>
      </c>
      <c r="G1633" s="34">
        <v>3114</v>
      </c>
      <c r="H1633" s="35" t="s">
        <v>30</v>
      </c>
      <c r="I1633" s="71">
        <v>0</v>
      </c>
      <c r="J1633" s="72">
        <v>0</v>
      </c>
      <c r="K1633" s="38">
        <f t="shared" si="405"/>
        <v>0</v>
      </c>
      <c r="L1633" s="38">
        <f t="shared" si="406"/>
        <v>0</v>
      </c>
      <c r="M1633" s="38">
        <f t="shared" si="407"/>
        <v>0</v>
      </c>
      <c r="N1633" s="38">
        <f t="shared" si="408"/>
        <v>0</v>
      </c>
      <c r="O1633" s="38">
        <f t="shared" si="409"/>
        <v>0</v>
      </c>
      <c r="P1633" s="38">
        <f t="shared" si="410"/>
        <v>0</v>
      </c>
      <c r="Q1633" s="38">
        <f t="shared" si="411"/>
        <v>0</v>
      </c>
      <c r="R1633" s="38">
        <f t="shared" si="412"/>
        <v>0</v>
      </c>
      <c r="S1633" s="38">
        <f t="shared" si="413"/>
        <v>0</v>
      </c>
      <c r="T1633" s="39">
        <f t="shared" si="414"/>
        <v>0</v>
      </c>
    </row>
    <row r="1634" spans="1:20" ht="28.5" x14ac:dyDescent="0.2">
      <c r="A1634" s="1"/>
      <c r="B1634" s="133">
        <v>1440</v>
      </c>
      <c r="C1634" s="30" t="s">
        <v>1528</v>
      </c>
      <c r="D1634" s="70" t="s">
        <v>67</v>
      </c>
      <c r="E1634" s="69" t="s">
        <v>67</v>
      </c>
      <c r="F1634" s="33">
        <v>1682</v>
      </c>
      <c r="G1634" s="34">
        <v>3115</v>
      </c>
      <c r="H1634" s="35" t="s">
        <v>30</v>
      </c>
      <c r="I1634" s="71">
        <v>74.209999999999994</v>
      </c>
      <c r="J1634" s="72">
        <v>0</v>
      </c>
      <c r="K1634" s="38">
        <f t="shared" si="405"/>
        <v>7.4209999999999994</v>
      </c>
      <c r="L1634" s="38">
        <f t="shared" si="406"/>
        <v>2.2262999999999997</v>
      </c>
      <c r="M1634" s="38">
        <f t="shared" si="407"/>
        <v>4.4525999999999994</v>
      </c>
      <c r="N1634" s="38">
        <f t="shared" si="408"/>
        <v>1.4842</v>
      </c>
      <c r="O1634" s="38">
        <f t="shared" si="409"/>
        <v>1.4842</v>
      </c>
      <c r="P1634" s="38">
        <f t="shared" si="410"/>
        <v>0.92762499999999992</v>
      </c>
      <c r="Q1634" s="38">
        <f t="shared" si="411"/>
        <v>3.7104999999999997</v>
      </c>
      <c r="R1634" s="38">
        <f t="shared" si="412"/>
        <v>0.66788999999999987</v>
      </c>
      <c r="S1634" s="38">
        <f t="shared" si="413"/>
        <v>7.4209999999999998E-2</v>
      </c>
      <c r="T1634" s="39">
        <f t="shared" si="414"/>
        <v>96.658524999999997</v>
      </c>
    </row>
    <row r="1635" spans="1:20" ht="28.5" x14ac:dyDescent="0.2">
      <c r="A1635" s="1"/>
      <c r="B1635" s="133">
        <v>1441</v>
      </c>
      <c r="C1635" s="30" t="s">
        <v>1529</v>
      </c>
      <c r="D1635" s="70" t="s">
        <v>67</v>
      </c>
      <c r="E1635" s="69" t="s">
        <v>67</v>
      </c>
      <c r="F1635" s="134" t="s">
        <v>30</v>
      </c>
      <c r="G1635" s="34">
        <v>3683</v>
      </c>
      <c r="H1635" s="79" t="s">
        <v>30</v>
      </c>
      <c r="I1635" s="71">
        <v>57.53</v>
      </c>
      <c r="J1635" s="72">
        <v>19.170000000000002</v>
      </c>
      <c r="K1635" s="38">
        <f t="shared" si="405"/>
        <v>5.7530000000000001</v>
      </c>
      <c r="L1635" s="38">
        <f t="shared" si="406"/>
        <v>1.7259</v>
      </c>
      <c r="M1635" s="38">
        <f t="shared" si="407"/>
        <v>3.4518</v>
      </c>
      <c r="N1635" s="38">
        <f t="shared" si="408"/>
        <v>1.1506000000000001</v>
      </c>
      <c r="O1635" s="38">
        <f t="shared" si="409"/>
        <v>1.1506000000000001</v>
      </c>
      <c r="P1635" s="38">
        <f t="shared" si="410"/>
        <v>0.71912500000000001</v>
      </c>
      <c r="Q1635" s="38">
        <f t="shared" si="411"/>
        <v>2.8765000000000001</v>
      </c>
      <c r="R1635" s="38">
        <f t="shared" si="412"/>
        <v>0.51776999999999995</v>
      </c>
      <c r="S1635" s="38">
        <f t="shared" si="413"/>
        <v>5.7530000000000005E-2</v>
      </c>
      <c r="T1635" s="39">
        <f t="shared" si="414"/>
        <v>94.102824999999996</v>
      </c>
    </row>
    <row r="1636" spans="1:20" ht="28.5" x14ac:dyDescent="0.2">
      <c r="A1636" s="1"/>
      <c r="B1636" s="133">
        <v>1442</v>
      </c>
      <c r="C1636" s="30" t="s">
        <v>1530</v>
      </c>
      <c r="D1636" s="70" t="s">
        <v>67</v>
      </c>
      <c r="E1636" s="69" t="s">
        <v>67</v>
      </c>
      <c r="F1636" s="134" t="s">
        <v>30</v>
      </c>
      <c r="G1636" s="34">
        <v>3684</v>
      </c>
      <c r="H1636" s="79" t="s">
        <v>30</v>
      </c>
      <c r="I1636" s="71">
        <v>189.29</v>
      </c>
      <c r="J1636" s="72">
        <v>55.19</v>
      </c>
      <c r="K1636" s="38">
        <f t="shared" si="405"/>
        <v>18.928999999999998</v>
      </c>
      <c r="L1636" s="38">
        <f t="shared" si="406"/>
        <v>5.6786999999999992</v>
      </c>
      <c r="M1636" s="38">
        <f t="shared" si="407"/>
        <v>11.357399999999998</v>
      </c>
      <c r="N1636" s="38">
        <f t="shared" si="408"/>
        <v>3.7858000000000001</v>
      </c>
      <c r="O1636" s="38">
        <f t="shared" si="409"/>
        <v>3.7858000000000001</v>
      </c>
      <c r="P1636" s="38">
        <f t="shared" si="410"/>
        <v>2.3661249999999998</v>
      </c>
      <c r="Q1636" s="38">
        <f t="shared" si="411"/>
        <v>9.4644999999999992</v>
      </c>
      <c r="R1636" s="38">
        <f t="shared" si="412"/>
        <v>1.7036099999999998</v>
      </c>
      <c r="S1636" s="38">
        <f t="shared" si="413"/>
        <v>0.18928999999999999</v>
      </c>
      <c r="T1636" s="39">
        <f t="shared" si="414"/>
        <v>301.74022500000001</v>
      </c>
    </row>
    <row r="1637" spans="1:20" x14ac:dyDescent="0.2">
      <c r="A1637" s="1"/>
      <c r="B1637" s="187"/>
      <c r="C1637" s="187"/>
      <c r="D1637" s="187"/>
      <c r="E1637" s="187"/>
      <c r="F1637" s="187"/>
      <c r="G1637" s="187"/>
      <c r="H1637" s="187"/>
      <c r="I1637" s="187"/>
      <c r="J1637" s="187"/>
      <c r="K1637" s="187"/>
      <c r="L1637" s="187"/>
      <c r="M1637" s="187"/>
      <c r="N1637" s="187"/>
      <c r="O1637" s="187"/>
      <c r="P1637" s="187"/>
      <c r="Q1637" s="187"/>
      <c r="R1637" s="187"/>
      <c r="S1637" s="187"/>
      <c r="T1637" s="187"/>
    </row>
    <row r="1638" spans="1:20" ht="15.75" x14ac:dyDescent="0.2">
      <c r="A1638" s="1"/>
      <c r="B1638" s="97"/>
      <c r="C1638" s="98"/>
      <c r="D1638" s="99"/>
      <c r="E1638" s="100"/>
      <c r="F1638" s="63"/>
      <c r="G1638" s="64"/>
      <c r="H1638" s="65"/>
      <c r="I1638" s="66"/>
      <c r="J1638" s="66"/>
    </row>
    <row r="1639" spans="1:20" ht="15.75" x14ac:dyDescent="0.2">
      <c r="A1639" s="1"/>
      <c r="B1639" s="97"/>
      <c r="C1639" s="98"/>
      <c r="D1639" s="99"/>
      <c r="E1639" s="100"/>
      <c r="F1639" s="63"/>
      <c r="G1639" s="64"/>
      <c r="H1639" s="65"/>
      <c r="I1639" s="66"/>
      <c r="J1639" s="66"/>
    </row>
    <row r="1640" spans="1:20" ht="15.75" x14ac:dyDescent="0.2">
      <c r="A1640" s="1"/>
      <c r="B1640" s="97"/>
      <c r="C1640" s="98"/>
      <c r="D1640" s="99"/>
      <c r="E1640" s="100"/>
      <c r="F1640" s="63"/>
      <c r="G1640" s="64"/>
      <c r="H1640" s="65"/>
      <c r="I1640" s="66"/>
      <c r="J1640" s="66"/>
    </row>
    <row r="1641" spans="1:20" ht="15.75" x14ac:dyDescent="0.2">
      <c r="A1641" s="1"/>
      <c r="B1641" s="220" t="s">
        <v>1491</v>
      </c>
      <c r="C1641" s="220"/>
      <c r="D1641" s="220"/>
      <c r="E1641" s="220"/>
      <c r="F1641" s="220"/>
      <c r="G1641" s="220"/>
      <c r="H1641" s="220"/>
      <c r="I1641" s="220"/>
      <c r="J1641" s="220"/>
      <c r="K1641" s="221"/>
      <c r="L1641" s="221"/>
      <c r="M1641" s="221"/>
      <c r="N1641" s="221"/>
      <c r="O1641" s="221"/>
      <c r="P1641" s="221"/>
      <c r="Q1641" s="221"/>
      <c r="R1641" s="221"/>
      <c r="S1641" s="221"/>
      <c r="T1641" s="132"/>
    </row>
    <row r="1642" spans="1:20" ht="15" x14ac:dyDescent="0.2">
      <c r="A1642" s="83"/>
      <c r="B1642" s="222" t="s">
        <v>1531</v>
      </c>
      <c r="C1642" s="222"/>
      <c r="D1642" s="222"/>
      <c r="E1642" s="222"/>
      <c r="F1642" s="222"/>
      <c r="G1642" s="222"/>
      <c r="H1642" s="222"/>
      <c r="I1642" s="222"/>
      <c r="J1642" s="222"/>
      <c r="K1642" s="222" t="s">
        <v>7</v>
      </c>
      <c r="L1642" s="222"/>
      <c r="M1642" s="222"/>
      <c r="N1642" s="222"/>
      <c r="O1642" s="222"/>
      <c r="P1642" s="222"/>
      <c r="Q1642" s="223"/>
      <c r="R1642" s="223"/>
      <c r="S1642" s="223"/>
      <c r="T1642" s="223"/>
    </row>
    <row r="1643" spans="1:20" ht="22.5" x14ac:dyDescent="0.2">
      <c r="A1643" s="83"/>
      <c r="B1643" s="192" t="s">
        <v>8</v>
      </c>
      <c r="C1643" s="198" t="s">
        <v>9</v>
      </c>
      <c r="D1643" s="200" t="s">
        <v>255</v>
      </c>
      <c r="E1643" s="201" t="s">
        <v>256</v>
      </c>
      <c r="F1643" s="202" t="s">
        <v>12</v>
      </c>
      <c r="G1643" s="198" t="s">
        <v>13</v>
      </c>
      <c r="H1643" s="199" t="s">
        <v>14</v>
      </c>
      <c r="I1643" s="69" t="s">
        <v>257</v>
      </c>
      <c r="J1643" s="69" t="s">
        <v>258</v>
      </c>
      <c r="K1643" s="25" t="s">
        <v>17</v>
      </c>
      <c r="L1643" s="25" t="s">
        <v>18</v>
      </c>
      <c r="M1643" s="25" t="s">
        <v>19</v>
      </c>
      <c r="N1643" s="25" t="s">
        <v>20</v>
      </c>
      <c r="O1643" s="25" t="s">
        <v>21</v>
      </c>
      <c r="P1643" s="25" t="s">
        <v>22</v>
      </c>
      <c r="Q1643" s="25" t="s">
        <v>23</v>
      </c>
      <c r="R1643" s="25" t="s">
        <v>24</v>
      </c>
      <c r="S1643" s="25" t="s">
        <v>25</v>
      </c>
      <c r="T1643" s="191" t="s">
        <v>26</v>
      </c>
    </row>
    <row r="1644" spans="1:20" ht="22.5" x14ac:dyDescent="0.2">
      <c r="A1644" s="83"/>
      <c r="B1644" s="192"/>
      <c r="C1644" s="198"/>
      <c r="D1644" s="200"/>
      <c r="E1644" s="201"/>
      <c r="F1644" s="202"/>
      <c r="G1644" s="198"/>
      <c r="H1644" s="199"/>
      <c r="I1644" s="69" t="s">
        <v>27</v>
      </c>
      <c r="J1644" s="69" t="s">
        <v>28</v>
      </c>
      <c r="K1644" s="28" t="s">
        <v>27</v>
      </c>
      <c r="L1644" s="28" t="s">
        <v>27</v>
      </c>
      <c r="M1644" s="28" t="s">
        <v>27</v>
      </c>
      <c r="N1644" s="28" t="s">
        <v>27</v>
      </c>
      <c r="O1644" s="28" t="s">
        <v>27</v>
      </c>
      <c r="P1644" s="28" t="s">
        <v>27</v>
      </c>
      <c r="Q1644" s="28" t="s">
        <v>27</v>
      </c>
      <c r="R1644" s="28" t="s">
        <v>27</v>
      </c>
      <c r="S1644" s="28" t="s">
        <v>27</v>
      </c>
      <c r="T1644" s="191"/>
    </row>
    <row r="1645" spans="1:20" ht="28.5" x14ac:dyDescent="0.2">
      <c r="A1645" s="83"/>
      <c r="B1645" s="133">
        <v>1443</v>
      </c>
      <c r="C1645" s="30" t="s">
        <v>1532</v>
      </c>
      <c r="D1645" s="70" t="s">
        <v>67</v>
      </c>
      <c r="E1645" s="69" t="s">
        <v>67</v>
      </c>
      <c r="F1645" s="33">
        <v>1395</v>
      </c>
      <c r="G1645" s="34">
        <v>3116</v>
      </c>
      <c r="H1645" s="35" t="s">
        <v>30</v>
      </c>
      <c r="I1645" s="71">
        <v>0</v>
      </c>
      <c r="J1645" s="72">
        <v>0</v>
      </c>
      <c r="K1645" s="38">
        <f t="shared" ref="K1645:K1659" si="415">0.1*I1645</f>
        <v>0</v>
      </c>
      <c r="L1645" s="38">
        <f t="shared" ref="L1645:L1659" si="416">0.03*I1645</f>
        <v>0</v>
      </c>
      <c r="M1645" s="38">
        <f t="shared" ref="M1645:M1659" si="417">0.06*I1645</f>
        <v>0</v>
      </c>
      <c r="N1645" s="38">
        <f t="shared" ref="N1645:N1659" si="418">0.02*I1645</f>
        <v>0</v>
      </c>
      <c r="O1645" s="38">
        <f t="shared" ref="O1645:O1659" si="419">0.02*I1645</f>
        <v>0</v>
      </c>
      <c r="P1645" s="38">
        <f t="shared" ref="P1645:P1659" si="420">0.0125*I1645</f>
        <v>0</v>
      </c>
      <c r="Q1645" s="38">
        <f t="shared" ref="Q1645:Q1659" si="421">0.05*I1645</f>
        <v>0</v>
      </c>
      <c r="R1645" s="38">
        <f t="shared" ref="R1645:R1659" si="422">0.009*I1645</f>
        <v>0</v>
      </c>
      <c r="S1645" s="38">
        <f t="shared" ref="S1645:S1659" si="423">0.001*I1645</f>
        <v>0</v>
      </c>
      <c r="T1645" s="39">
        <f t="shared" ref="T1645:T1659" si="424">SUM(I1645:S1645)</f>
        <v>0</v>
      </c>
    </row>
    <row r="1646" spans="1:20" ht="25.5" x14ac:dyDescent="0.2">
      <c r="A1646" s="1"/>
      <c r="B1646" s="133">
        <v>1444</v>
      </c>
      <c r="C1646" s="30" t="s">
        <v>1533</v>
      </c>
      <c r="D1646" s="70">
        <v>62.59</v>
      </c>
      <c r="E1646" s="69">
        <v>65.38</v>
      </c>
      <c r="F1646" s="33">
        <v>1396</v>
      </c>
      <c r="G1646" s="34">
        <v>3117</v>
      </c>
      <c r="H1646" s="44">
        <v>3116</v>
      </c>
      <c r="I1646" s="71">
        <v>0</v>
      </c>
      <c r="J1646" s="72">
        <v>0</v>
      </c>
      <c r="K1646" s="38">
        <f t="shared" si="415"/>
        <v>0</v>
      </c>
      <c r="L1646" s="38">
        <f t="shared" si="416"/>
        <v>0</v>
      </c>
      <c r="M1646" s="38">
        <f t="shared" si="417"/>
        <v>0</v>
      </c>
      <c r="N1646" s="38">
        <f t="shared" si="418"/>
        <v>0</v>
      </c>
      <c r="O1646" s="38">
        <f t="shared" si="419"/>
        <v>0</v>
      </c>
      <c r="P1646" s="38">
        <f t="shared" si="420"/>
        <v>0</v>
      </c>
      <c r="Q1646" s="38">
        <f t="shared" si="421"/>
        <v>0</v>
      </c>
      <c r="R1646" s="38">
        <f t="shared" si="422"/>
        <v>0</v>
      </c>
      <c r="S1646" s="38">
        <f t="shared" si="423"/>
        <v>0</v>
      </c>
      <c r="T1646" s="39">
        <f t="shared" si="424"/>
        <v>0</v>
      </c>
    </row>
    <row r="1647" spans="1:20" ht="25.5" x14ac:dyDescent="0.2">
      <c r="A1647" s="1"/>
      <c r="B1647" s="133">
        <v>1445</v>
      </c>
      <c r="C1647" s="30" t="s">
        <v>1534</v>
      </c>
      <c r="D1647" s="70">
        <v>125.18</v>
      </c>
      <c r="E1647" s="69">
        <v>130.76</v>
      </c>
      <c r="F1647" s="33">
        <v>1397</v>
      </c>
      <c r="G1647" s="34">
        <v>3118</v>
      </c>
      <c r="H1647" s="44">
        <v>3116</v>
      </c>
      <c r="I1647" s="71">
        <v>0</v>
      </c>
      <c r="J1647" s="72">
        <v>0</v>
      </c>
      <c r="K1647" s="38">
        <f t="shared" si="415"/>
        <v>0</v>
      </c>
      <c r="L1647" s="38">
        <f t="shared" si="416"/>
        <v>0</v>
      </c>
      <c r="M1647" s="38">
        <f t="shared" si="417"/>
        <v>0</v>
      </c>
      <c r="N1647" s="38">
        <f t="shared" si="418"/>
        <v>0</v>
      </c>
      <c r="O1647" s="38">
        <f t="shared" si="419"/>
        <v>0</v>
      </c>
      <c r="P1647" s="38">
        <f t="shared" si="420"/>
        <v>0</v>
      </c>
      <c r="Q1647" s="38">
        <f t="shared" si="421"/>
        <v>0</v>
      </c>
      <c r="R1647" s="38">
        <f t="shared" si="422"/>
        <v>0</v>
      </c>
      <c r="S1647" s="38">
        <f t="shared" si="423"/>
        <v>0</v>
      </c>
      <c r="T1647" s="39">
        <f t="shared" si="424"/>
        <v>0</v>
      </c>
    </row>
    <row r="1648" spans="1:20" ht="25.5" x14ac:dyDescent="0.2">
      <c r="A1648" s="1"/>
      <c r="B1648" s="133">
        <v>1446</v>
      </c>
      <c r="C1648" s="30" t="s">
        <v>1535</v>
      </c>
      <c r="D1648" s="70">
        <v>250.35</v>
      </c>
      <c r="E1648" s="69">
        <v>261.52</v>
      </c>
      <c r="F1648" s="33">
        <v>1398</v>
      </c>
      <c r="G1648" s="34">
        <v>3119</v>
      </c>
      <c r="H1648" s="44">
        <v>3116</v>
      </c>
      <c r="I1648" s="71">
        <v>0</v>
      </c>
      <c r="J1648" s="72">
        <v>0</v>
      </c>
      <c r="K1648" s="38">
        <f t="shared" si="415"/>
        <v>0</v>
      </c>
      <c r="L1648" s="38">
        <f t="shared" si="416"/>
        <v>0</v>
      </c>
      <c r="M1648" s="38">
        <f t="shared" si="417"/>
        <v>0</v>
      </c>
      <c r="N1648" s="38">
        <f t="shared" si="418"/>
        <v>0</v>
      </c>
      <c r="O1648" s="38">
        <f t="shared" si="419"/>
        <v>0</v>
      </c>
      <c r="P1648" s="38">
        <f t="shared" si="420"/>
        <v>0</v>
      </c>
      <c r="Q1648" s="38">
        <f t="shared" si="421"/>
        <v>0</v>
      </c>
      <c r="R1648" s="38">
        <f t="shared" si="422"/>
        <v>0</v>
      </c>
      <c r="S1648" s="38">
        <f t="shared" si="423"/>
        <v>0</v>
      </c>
      <c r="T1648" s="39">
        <f t="shared" si="424"/>
        <v>0</v>
      </c>
    </row>
    <row r="1649" spans="1:20" ht="25.5" x14ac:dyDescent="0.2">
      <c r="A1649" s="1"/>
      <c r="B1649" s="133">
        <v>1447</v>
      </c>
      <c r="C1649" s="30" t="s">
        <v>1536</v>
      </c>
      <c r="D1649" s="70">
        <v>375.54</v>
      </c>
      <c r="E1649" s="69">
        <v>392.29</v>
      </c>
      <c r="F1649" s="33">
        <v>1399</v>
      </c>
      <c r="G1649" s="34">
        <v>3120</v>
      </c>
      <c r="H1649" s="44">
        <v>3116</v>
      </c>
      <c r="I1649" s="71">
        <v>0</v>
      </c>
      <c r="J1649" s="72">
        <v>0</v>
      </c>
      <c r="K1649" s="38">
        <f t="shared" si="415"/>
        <v>0</v>
      </c>
      <c r="L1649" s="38">
        <f t="shared" si="416"/>
        <v>0</v>
      </c>
      <c r="M1649" s="38">
        <f t="shared" si="417"/>
        <v>0</v>
      </c>
      <c r="N1649" s="38">
        <f t="shared" si="418"/>
        <v>0</v>
      </c>
      <c r="O1649" s="38">
        <f t="shared" si="419"/>
        <v>0</v>
      </c>
      <c r="P1649" s="38">
        <f t="shared" si="420"/>
        <v>0</v>
      </c>
      <c r="Q1649" s="38">
        <f t="shared" si="421"/>
        <v>0</v>
      </c>
      <c r="R1649" s="38">
        <f t="shared" si="422"/>
        <v>0</v>
      </c>
      <c r="S1649" s="38">
        <f t="shared" si="423"/>
        <v>0</v>
      </c>
      <c r="T1649" s="39">
        <f t="shared" si="424"/>
        <v>0</v>
      </c>
    </row>
    <row r="1650" spans="1:20" ht="25.5" x14ac:dyDescent="0.2">
      <c r="A1650" s="1"/>
      <c r="B1650" s="133">
        <v>1448</v>
      </c>
      <c r="C1650" s="30" t="s">
        <v>1537</v>
      </c>
      <c r="D1650" s="70">
        <v>500.72</v>
      </c>
      <c r="E1650" s="69">
        <v>523.04999999999995</v>
      </c>
      <c r="F1650" s="33">
        <v>1400</v>
      </c>
      <c r="G1650" s="34">
        <v>3121</v>
      </c>
      <c r="H1650" s="44">
        <v>3116</v>
      </c>
      <c r="I1650" s="71">
        <v>0</v>
      </c>
      <c r="J1650" s="72">
        <v>0</v>
      </c>
      <c r="K1650" s="38">
        <f t="shared" si="415"/>
        <v>0</v>
      </c>
      <c r="L1650" s="38">
        <f t="shared" si="416"/>
        <v>0</v>
      </c>
      <c r="M1650" s="38">
        <f t="shared" si="417"/>
        <v>0</v>
      </c>
      <c r="N1650" s="38">
        <f t="shared" si="418"/>
        <v>0</v>
      </c>
      <c r="O1650" s="38">
        <f t="shared" si="419"/>
        <v>0</v>
      </c>
      <c r="P1650" s="38">
        <f t="shared" si="420"/>
        <v>0</v>
      </c>
      <c r="Q1650" s="38">
        <f t="shared" si="421"/>
        <v>0</v>
      </c>
      <c r="R1650" s="38">
        <f t="shared" si="422"/>
        <v>0</v>
      </c>
      <c r="S1650" s="38">
        <f t="shared" si="423"/>
        <v>0</v>
      </c>
      <c r="T1650" s="39">
        <f t="shared" si="424"/>
        <v>0</v>
      </c>
    </row>
    <row r="1651" spans="1:20" ht="25.5" x14ac:dyDescent="0.2">
      <c r="A1651" s="1"/>
      <c r="B1651" s="133">
        <v>1449</v>
      </c>
      <c r="C1651" s="30" t="s">
        <v>1538</v>
      </c>
      <c r="D1651" s="70">
        <v>625.89</v>
      </c>
      <c r="E1651" s="69">
        <v>653.79999999999995</v>
      </c>
      <c r="F1651" s="33">
        <v>1401</v>
      </c>
      <c r="G1651" s="34">
        <v>3122</v>
      </c>
      <c r="H1651" s="44">
        <v>3116</v>
      </c>
      <c r="I1651" s="71">
        <v>0</v>
      </c>
      <c r="J1651" s="72">
        <v>0</v>
      </c>
      <c r="K1651" s="38">
        <f t="shared" si="415"/>
        <v>0</v>
      </c>
      <c r="L1651" s="38">
        <f t="shared" si="416"/>
        <v>0</v>
      </c>
      <c r="M1651" s="38">
        <f t="shared" si="417"/>
        <v>0</v>
      </c>
      <c r="N1651" s="38">
        <f t="shared" si="418"/>
        <v>0</v>
      </c>
      <c r="O1651" s="38">
        <f t="shared" si="419"/>
        <v>0</v>
      </c>
      <c r="P1651" s="38">
        <f t="shared" si="420"/>
        <v>0</v>
      </c>
      <c r="Q1651" s="38">
        <f t="shared" si="421"/>
        <v>0</v>
      </c>
      <c r="R1651" s="38">
        <f t="shared" si="422"/>
        <v>0</v>
      </c>
      <c r="S1651" s="38">
        <f t="shared" si="423"/>
        <v>0</v>
      </c>
      <c r="T1651" s="39">
        <f t="shared" si="424"/>
        <v>0</v>
      </c>
    </row>
    <row r="1652" spans="1:20" ht="25.5" x14ac:dyDescent="0.2">
      <c r="A1652" s="1"/>
      <c r="B1652" s="133">
        <v>1450</v>
      </c>
      <c r="C1652" s="30" t="s">
        <v>1539</v>
      </c>
      <c r="D1652" s="70">
        <v>1251.79</v>
      </c>
      <c r="E1652" s="69">
        <v>1307.6199999999999</v>
      </c>
      <c r="F1652" s="33">
        <v>1402</v>
      </c>
      <c r="G1652" s="34">
        <v>3123</v>
      </c>
      <c r="H1652" s="44">
        <v>3116</v>
      </c>
      <c r="I1652" s="71">
        <v>0</v>
      </c>
      <c r="J1652" s="72">
        <v>0</v>
      </c>
      <c r="K1652" s="38">
        <f t="shared" si="415"/>
        <v>0</v>
      </c>
      <c r="L1652" s="38">
        <f t="shared" si="416"/>
        <v>0</v>
      </c>
      <c r="M1652" s="38">
        <f t="shared" si="417"/>
        <v>0</v>
      </c>
      <c r="N1652" s="38">
        <f t="shared" si="418"/>
        <v>0</v>
      </c>
      <c r="O1652" s="38">
        <f t="shared" si="419"/>
        <v>0</v>
      </c>
      <c r="P1652" s="38">
        <f t="shared" si="420"/>
        <v>0</v>
      </c>
      <c r="Q1652" s="38">
        <f t="shared" si="421"/>
        <v>0</v>
      </c>
      <c r="R1652" s="38">
        <f t="shared" si="422"/>
        <v>0</v>
      </c>
      <c r="S1652" s="38">
        <f t="shared" si="423"/>
        <v>0</v>
      </c>
      <c r="T1652" s="39">
        <f t="shared" si="424"/>
        <v>0</v>
      </c>
    </row>
    <row r="1653" spans="1:20" ht="25.5" x14ac:dyDescent="0.2">
      <c r="A1653" s="1"/>
      <c r="B1653" s="133">
        <v>1451</v>
      </c>
      <c r="C1653" s="30" t="s">
        <v>1540</v>
      </c>
      <c r="D1653" s="70">
        <v>2503.58</v>
      </c>
      <c r="E1653" s="69">
        <v>2615.2399999999998</v>
      </c>
      <c r="F1653" s="33">
        <v>1403</v>
      </c>
      <c r="G1653" s="34">
        <v>3124</v>
      </c>
      <c r="H1653" s="44">
        <v>3116</v>
      </c>
      <c r="I1653" s="71">
        <v>0</v>
      </c>
      <c r="J1653" s="72">
        <v>0</v>
      </c>
      <c r="K1653" s="38">
        <f t="shared" si="415"/>
        <v>0</v>
      </c>
      <c r="L1653" s="38">
        <f t="shared" si="416"/>
        <v>0</v>
      </c>
      <c r="M1653" s="38">
        <f t="shared" si="417"/>
        <v>0</v>
      </c>
      <c r="N1653" s="38">
        <f t="shared" si="418"/>
        <v>0</v>
      </c>
      <c r="O1653" s="38">
        <f t="shared" si="419"/>
        <v>0</v>
      </c>
      <c r="P1653" s="38">
        <f t="shared" si="420"/>
        <v>0</v>
      </c>
      <c r="Q1653" s="38">
        <f t="shared" si="421"/>
        <v>0</v>
      </c>
      <c r="R1653" s="38">
        <f t="shared" si="422"/>
        <v>0</v>
      </c>
      <c r="S1653" s="38">
        <f t="shared" si="423"/>
        <v>0</v>
      </c>
      <c r="T1653" s="39">
        <f t="shared" si="424"/>
        <v>0</v>
      </c>
    </row>
    <row r="1654" spans="1:20" ht="25.5" x14ac:dyDescent="0.2">
      <c r="A1654" s="1"/>
      <c r="B1654" s="133">
        <v>1452</v>
      </c>
      <c r="C1654" s="30" t="s">
        <v>1541</v>
      </c>
      <c r="D1654" s="70">
        <v>6258.95</v>
      </c>
      <c r="E1654" s="69">
        <v>6538.1</v>
      </c>
      <c r="F1654" s="33">
        <v>1404</v>
      </c>
      <c r="G1654" s="34">
        <v>3125</v>
      </c>
      <c r="H1654" s="44">
        <v>3116</v>
      </c>
      <c r="I1654" s="71">
        <v>0</v>
      </c>
      <c r="J1654" s="72">
        <v>0</v>
      </c>
      <c r="K1654" s="38">
        <f t="shared" si="415"/>
        <v>0</v>
      </c>
      <c r="L1654" s="38">
        <f t="shared" si="416"/>
        <v>0</v>
      </c>
      <c r="M1654" s="38">
        <f t="shared" si="417"/>
        <v>0</v>
      </c>
      <c r="N1654" s="38">
        <f t="shared" si="418"/>
        <v>0</v>
      </c>
      <c r="O1654" s="38">
        <f t="shared" si="419"/>
        <v>0</v>
      </c>
      <c r="P1654" s="38">
        <f t="shared" si="420"/>
        <v>0</v>
      </c>
      <c r="Q1654" s="38">
        <f t="shared" si="421"/>
        <v>0</v>
      </c>
      <c r="R1654" s="38">
        <f t="shared" si="422"/>
        <v>0</v>
      </c>
      <c r="S1654" s="38">
        <f t="shared" si="423"/>
        <v>0</v>
      </c>
      <c r="T1654" s="39">
        <f t="shared" si="424"/>
        <v>0</v>
      </c>
    </row>
    <row r="1655" spans="1:20" ht="25.5" x14ac:dyDescent="0.2">
      <c r="A1655" s="1"/>
      <c r="B1655" s="133">
        <v>1453</v>
      </c>
      <c r="C1655" s="30" t="s">
        <v>1542</v>
      </c>
      <c r="D1655" s="70">
        <v>12517.88</v>
      </c>
      <c r="E1655" s="69">
        <v>13076.18</v>
      </c>
      <c r="F1655" s="33">
        <v>1405</v>
      </c>
      <c r="G1655" s="34">
        <v>3126</v>
      </c>
      <c r="H1655" s="44">
        <v>3116</v>
      </c>
      <c r="I1655" s="71">
        <v>0</v>
      </c>
      <c r="J1655" s="72">
        <v>0</v>
      </c>
      <c r="K1655" s="38">
        <f t="shared" si="415"/>
        <v>0</v>
      </c>
      <c r="L1655" s="38">
        <f t="shared" si="416"/>
        <v>0</v>
      </c>
      <c r="M1655" s="38">
        <f t="shared" si="417"/>
        <v>0</v>
      </c>
      <c r="N1655" s="38">
        <f t="shared" si="418"/>
        <v>0</v>
      </c>
      <c r="O1655" s="38">
        <f t="shared" si="419"/>
        <v>0</v>
      </c>
      <c r="P1655" s="38">
        <f t="shared" si="420"/>
        <v>0</v>
      </c>
      <c r="Q1655" s="38">
        <f t="shared" si="421"/>
        <v>0</v>
      </c>
      <c r="R1655" s="38">
        <f t="shared" si="422"/>
        <v>0</v>
      </c>
      <c r="S1655" s="38">
        <f t="shared" si="423"/>
        <v>0</v>
      </c>
      <c r="T1655" s="39">
        <f t="shared" si="424"/>
        <v>0</v>
      </c>
    </row>
    <row r="1656" spans="1:20" ht="25.5" x14ac:dyDescent="0.2">
      <c r="A1656" s="1"/>
      <c r="B1656" s="133">
        <v>1454</v>
      </c>
      <c r="C1656" s="30" t="s">
        <v>1543</v>
      </c>
      <c r="D1656" s="70">
        <v>25035.77</v>
      </c>
      <c r="E1656" s="69">
        <v>26152.37</v>
      </c>
      <c r="F1656" s="33">
        <v>1406</v>
      </c>
      <c r="G1656" s="34">
        <v>3127</v>
      </c>
      <c r="H1656" s="44">
        <v>3116</v>
      </c>
      <c r="I1656" s="71">
        <v>0</v>
      </c>
      <c r="J1656" s="72">
        <v>0</v>
      </c>
      <c r="K1656" s="38">
        <f t="shared" si="415"/>
        <v>0</v>
      </c>
      <c r="L1656" s="38">
        <f t="shared" si="416"/>
        <v>0</v>
      </c>
      <c r="M1656" s="38">
        <f t="shared" si="417"/>
        <v>0</v>
      </c>
      <c r="N1656" s="38">
        <f t="shared" si="418"/>
        <v>0</v>
      </c>
      <c r="O1656" s="38">
        <f t="shared" si="419"/>
        <v>0</v>
      </c>
      <c r="P1656" s="38">
        <f t="shared" si="420"/>
        <v>0</v>
      </c>
      <c r="Q1656" s="38">
        <f t="shared" si="421"/>
        <v>0</v>
      </c>
      <c r="R1656" s="38">
        <f t="shared" si="422"/>
        <v>0</v>
      </c>
      <c r="S1656" s="38">
        <f t="shared" si="423"/>
        <v>0</v>
      </c>
      <c r="T1656" s="39">
        <f t="shared" si="424"/>
        <v>0</v>
      </c>
    </row>
    <row r="1657" spans="1:20" ht="25.5" x14ac:dyDescent="0.2">
      <c r="A1657" s="1"/>
      <c r="B1657" s="133">
        <v>1455</v>
      </c>
      <c r="C1657" s="30" t="s">
        <v>1544</v>
      </c>
      <c r="D1657" s="70">
        <v>25035.77</v>
      </c>
      <c r="E1657" s="69">
        <v>26152.37</v>
      </c>
      <c r="F1657" s="33">
        <v>1407</v>
      </c>
      <c r="G1657" s="34">
        <v>3128</v>
      </c>
      <c r="H1657" s="44">
        <v>3116</v>
      </c>
      <c r="I1657" s="71">
        <v>0</v>
      </c>
      <c r="J1657" s="72">
        <v>0</v>
      </c>
      <c r="K1657" s="38">
        <f t="shared" si="415"/>
        <v>0</v>
      </c>
      <c r="L1657" s="38">
        <f t="shared" si="416"/>
        <v>0</v>
      </c>
      <c r="M1657" s="38">
        <f t="shared" si="417"/>
        <v>0</v>
      </c>
      <c r="N1657" s="38">
        <f t="shared" si="418"/>
        <v>0</v>
      </c>
      <c r="O1657" s="38">
        <f t="shared" si="419"/>
        <v>0</v>
      </c>
      <c r="P1657" s="38">
        <f t="shared" si="420"/>
        <v>0</v>
      </c>
      <c r="Q1657" s="38">
        <f t="shared" si="421"/>
        <v>0</v>
      </c>
      <c r="R1657" s="38">
        <f t="shared" si="422"/>
        <v>0</v>
      </c>
      <c r="S1657" s="38">
        <f t="shared" si="423"/>
        <v>0</v>
      </c>
      <c r="T1657" s="39">
        <f t="shared" si="424"/>
        <v>0</v>
      </c>
    </row>
    <row r="1658" spans="1:20" ht="28.5" x14ac:dyDescent="0.2">
      <c r="A1658" s="1"/>
      <c r="B1658" s="133">
        <v>1456</v>
      </c>
      <c r="C1658" s="30" t="s">
        <v>1545</v>
      </c>
      <c r="D1658" s="70" t="s">
        <v>67</v>
      </c>
      <c r="E1658" s="69" t="s">
        <v>67</v>
      </c>
      <c r="F1658" s="33">
        <v>1408</v>
      </c>
      <c r="G1658" s="34">
        <v>3129</v>
      </c>
      <c r="H1658" s="44">
        <v>3116</v>
      </c>
      <c r="I1658" s="71">
        <v>0</v>
      </c>
      <c r="J1658" s="72">
        <v>0</v>
      </c>
      <c r="K1658" s="38">
        <f t="shared" si="415"/>
        <v>0</v>
      </c>
      <c r="L1658" s="38">
        <f t="shared" si="416"/>
        <v>0</v>
      </c>
      <c r="M1658" s="38">
        <f t="shared" si="417"/>
        <v>0</v>
      </c>
      <c r="N1658" s="38">
        <f t="shared" si="418"/>
        <v>0</v>
      </c>
      <c r="O1658" s="38">
        <f t="shared" si="419"/>
        <v>0</v>
      </c>
      <c r="P1658" s="38">
        <f t="shared" si="420"/>
        <v>0</v>
      </c>
      <c r="Q1658" s="38">
        <f t="shared" si="421"/>
        <v>0</v>
      </c>
      <c r="R1658" s="38">
        <f t="shared" si="422"/>
        <v>0</v>
      </c>
      <c r="S1658" s="38">
        <f t="shared" si="423"/>
        <v>0</v>
      </c>
      <c r="T1658" s="39">
        <f t="shared" si="424"/>
        <v>0</v>
      </c>
    </row>
    <row r="1659" spans="1:20" ht="38.25" x14ac:dyDescent="0.2">
      <c r="A1659" s="1"/>
      <c r="B1659" s="133">
        <v>1457</v>
      </c>
      <c r="C1659" s="30" t="s">
        <v>1546</v>
      </c>
      <c r="D1659" s="70" t="s">
        <v>67</v>
      </c>
      <c r="E1659" s="69" t="s">
        <v>67</v>
      </c>
      <c r="F1659" s="33">
        <v>1409</v>
      </c>
      <c r="G1659" s="34">
        <v>3130</v>
      </c>
      <c r="H1659" s="44">
        <v>3116</v>
      </c>
      <c r="I1659" s="71">
        <v>0</v>
      </c>
      <c r="J1659" s="72">
        <v>0</v>
      </c>
      <c r="K1659" s="38">
        <f t="shared" si="415"/>
        <v>0</v>
      </c>
      <c r="L1659" s="38">
        <f t="shared" si="416"/>
        <v>0</v>
      </c>
      <c r="M1659" s="38">
        <f t="shared" si="417"/>
        <v>0</v>
      </c>
      <c r="N1659" s="38">
        <f t="shared" si="418"/>
        <v>0</v>
      </c>
      <c r="O1659" s="38">
        <f t="shared" si="419"/>
        <v>0</v>
      </c>
      <c r="P1659" s="38">
        <f t="shared" si="420"/>
        <v>0</v>
      </c>
      <c r="Q1659" s="38">
        <f t="shared" si="421"/>
        <v>0</v>
      </c>
      <c r="R1659" s="38">
        <f t="shared" si="422"/>
        <v>0</v>
      </c>
      <c r="S1659" s="38">
        <f t="shared" si="423"/>
        <v>0</v>
      </c>
      <c r="T1659" s="39">
        <f t="shared" si="424"/>
        <v>0</v>
      </c>
    </row>
    <row r="1660" spans="1:20" x14ac:dyDescent="0.2">
      <c r="A1660" s="1"/>
      <c r="B1660" s="206"/>
      <c r="C1660" s="206"/>
      <c r="D1660" s="206"/>
      <c r="E1660" s="206"/>
      <c r="F1660" s="206"/>
      <c r="G1660" s="206"/>
      <c r="H1660" s="206"/>
      <c r="I1660" s="206"/>
      <c r="J1660" s="206"/>
      <c r="K1660" s="206"/>
      <c r="L1660" s="206"/>
      <c r="M1660" s="206"/>
      <c r="N1660" s="206"/>
      <c r="O1660" s="206"/>
      <c r="P1660" s="206"/>
      <c r="Q1660" s="206"/>
      <c r="R1660" s="206"/>
      <c r="S1660" s="206"/>
    </row>
    <row r="1661" spans="1:20" ht="15.75" x14ac:dyDescent="0.25">
      <c r="A1661" s="1"/>
      <c r="B1661" s="105"/>
      <c r="C1661" s="103"/>
      <c r="D1661" s="99"/>
      <c r="E1661" s="100"/>
      <c r="F1661" s="104"/>
      <c r="G1661" s="105"/>
      <c r="H1661" s="106"/>
      <c r="I1661" s="107"/>
      <c r="J1661" s="108"/>
    </row>
    <row r="1662" spans="1:20" ht="15.75" x14ac:dyDescent="0.2">
      <c r="A1662" s="1"/>
      <c r="B1662" s="97"/>
      <c r="C1662" s="98"/>
      <c r="D1662" s="99"/>
      <c r="E1662" s="100"/>
      <c r="F1662" s="63"/>
      <c r="G1662" s="64"/>
      <c r="H1662" s="65"/>
      <c r="I1662" s="66"/>
      <c r="J1662" s="66"/>
    </row>
    <row r="1663" spans="1:20" ht="15.75" x14ac:dyDescent="0.2">
      <c r="A1663" s="1"/>
      <c r="B1663" s="97"/>
      <c r="C1663" s="98"/>
      <c r="D1663" s="99"/>
      <c r="E1663" s="100"/>
      <c r="F1663" s="63"/>
      <c r="G1663" s="64"/>
      <c r="H1663" s="65"/>
      <c r="I1663" s="66"/>
      <c r="J1663" s="66"/>
    </row>
    <row r="1664" spans="1:20" ht="15.75" x14ac:dyDescent="0.2">
      <c r="A1664" s="1"/>
      <c r="B1664" s="220" t="s">
        <v>1491</v>
      </c>
      <c r="C1664" s="220"/>
      <c r="D1664" s="220"/>
      <c r="E1664" s="220"/>
      <c r="F1664" s="220"/>
      <c r="G1664" s="220"/>
      <c r="H1664" s="220"/>
      <c r="I1664" s="220"/>
      <c r="J1664" s="220"/>
      <c r="K1664" s="221"/>
      <c r="L1664" s="221"/>
      <c r="M1664" s="221"/>
      <c r="N1664" s="221"/>
      <c r="O1664" s="221"/>
      <c r="P1664" s="221"/>
      <c r="Q1664" s="221"/>
      <c r="R1664" s="221"/>
      <c r="S1664" s="221"/>
      <c r="T1664" s="132"/>
    </row>
    <row r="1665" spans="1:20" x14ac:dyDescent="0.2">
      <c r="A1665" s="1"/>
      <c r="B1665" s="222" t="s">
        <v>1547</v>
      </c>
      <c r="C1665" s="222"/>
      <c r="D1665" s="222"/>
      <c r="E1665" s="222"/>
      <c r="F1665" s="222"/>
      <c r="G1665" s="222"/>
      <c r="H1665" s="222"/>
      <c r="I1665" s="222"/>
      <c r="J1665" s="222"/>
      <c r="K1665" s="222" t="s">
        <v>7</v>
      </c>
      <c r="L1665" s="222"/>
      <c r="M1665" s="222"/>
      <c r="N1665" s="222"/>
      <c r="O1665" s="222"/>
      <c r="P1665" s="222"/>
      <c r="Q1665" s="223"/>
      <c r="R1665" s="223"/>
      <c r="S1665" s="223"/>
      <c r="T1665" s="223"/>
    </row>
    <row r="1666" spans="1:20" ht="22.5" x14ac:dyDescent="0.2">
      <c r="A1666" s="1"/>
      <c r="B1666" s="192" t="s">
        <v>8</v>
      </c>
      <c r="C1666" s="198" t="s">
        <v>9</v>
      </c>
      <c r="D1666" s="200" t="s">
        <v>255</v>
      </c>
      <c r="E1666" s="201" t="s">
        <v>256</v>
      </c>
      <c r="F1666" s="202" t="s">
        <v>12</v>
      </c>
      <c r="G1666" s="198" t="s">
        <v>13</v>
      </c>
      <c r="H1666" s="199" t="s">
        <v>14</v>
      </c>
      <c r="I1666" s="69" t="s">
        <v>257</v>
      </c>
      <c r="J1666" s="69" t="s">
        <v>258</v>
      </c>
      <c r="K1666" s="25" t="s">
        <v>17</v>
      </c>
      <c r="L1666" s="25" t="s">
        <v>18</v>
      </c>
      <c r="M1666" s="25" t="s">
        <v>19</v>
      </c>
      <c r="N1666" s="25" t="s">
        <v>20</v>
      </c>
      <c r="O1666" s="25" t="s">
        <v>21</v>
      </c>
      <c r="P1666" s="25" t="s">
        <v>22</v>
      </c>
      <c r="Q1666" s="25" t="s">
        <v>23</v>
      </c>
      <c r="R1666" s="25" t="s">
        <v>24</v>
      </c>
      <c r="S1666" s="25" t="s">
        <v>25</v>
      </c>
      <c r="T1666" s="191" t="s">
        <v>26</v>
      </c>
    </row>
    <row r="1667" spans="1:20" ht="22.5" x14ac:dyDescent="0.2">
      <c r="A1667" s="1"/>
      <c r="B1667" s="192"/>
      <c r="C1667" s="198"/>
      <c r="D1667" s="200"/>
      <c r="E1667" s="201"/>
      <c r="F1667" s="202"/>
      <c r="G1667" s="198"/>
      <c r="H1667" s="199"/>
      <c r="I1667" s="69" t="s">
        <v>27</v>
      </c>
      <c r="J1667" s="69" t="s">
        <v>28</v>
      </c>
      <c r="K1667" s="28" t="s">
        <v>27</v>
      </c>
      <c r="L1667" s="28" t="s">
        <v>27</v>
      </c>
      <c r="M1667" s="28" t="s">
        <v>27</v>
      </c>
      <c r="N1667" s="28" t="s">
        <v>27</v>
      </c>
      <c r="O1667" s="28" t="s">
        <v>27</v>
      </c>
      <c r="P1667" s="28" t="s">
        <v>27</v>
      </c>
      <c r="Q1667" s="28" t="s">
        <v>27</v>
      </c>
      <c r="R1667" s="28" t="s">
        <v>27</v>
      </c>
      <c r="S1667" s="28" t="s">
        <v>27</v>
      </c>
      <c r="T1667" s="191"/>
    </row>
    <row r="1668" spans="1:20" ht="28.5" x14ac:dyDescent="0.2">
      <c r="A1668" s="1"/>
      <c r="B1668" s="127">
        <v>1458</v>
      </c>
      <c r="C1668" s="30" t="s">
        <v>1548</v>
      </c>
      <c r="D1668" s="70" t="s">
        <v>67</v>
      </c>
      <c r="E1668" s="69" t="s">
        <v>67</v>
      </c>
      <c r="F1668" s="33">
        <v>1431</v>
      </c>
      <c r="G1668" s="34">
        <v>3131</v>
      </c>
      <c r="H1668" s="44">
        <v>3116</v>
      </c>
      <c r="I1668" s="71">
        <v>0</v>
      </c>
      <c r="J1668" s="72">
        <v>17.68</v>
      </c>
      <c r="K1668" s="38">
        <f t="shared" ref="K1668:K1682" si="425">0.1*I1668</f>
        <v>0</v>
      </c>
      <c r="L1668" s="38">
        <f t="shared" ref="L1668:L1682" si="426">0.03*I1668</f>
        <v>0</v>
      </c>
      <c r="M1668" s="38">
        <f t="shared" ref="M1668:M1682" si="427">0.06*I1668</f>
        <v>0</v>
      </c>
      <c r="N1668" s="38">
        <f t="shared" ref="N1668:N1682" si="428">0.02*I1668</f>
        <v>0</v>
      </c>
      <c r="O1668" s="38">
        <f t="shared" ref="O1668:O1682" si="429">0.02*I1668</f>
        <v>0</v>
      </c>
      <c r="P1668" s="38">
        <f t="shared" ref="P1668:P1682" si="430">0.0125*I1668</f>
        <v>0</v>
      </c>
      <c r="Q1668" s="38">
        <f t="shared" ref="Q1668:Q1682" si="431">0.05*I1668</f>
        <v>0</v>
      </c>
      <c r="R1668" s="38">
        <f t="shared" ref="R1668:R1682" si="432">0.009*I1668</f>
        <v>0</v>
      </c>
      <c r="S1668" s="38">
        <f t="shared" ref="S1668:S1682" si="433">0.001*I1668</f>
        <v>0</v>
      </c>
      <c r="T1668" s="39">
        <f t="shared" ref="T1668:T1682" si="434">SUM(I1668:S1668)</f>
        <v>17.68</v>
      </c>
    </row>
    <row r="1669" spans="1:20" ht="38.25" x14ac:dyDescent="0.2">
      <c r="A1669" s="1"/>
      <c r="B1669" s="127">
        <v>1459</v>
      </c>
      <c r="C1669" s="30" t="s">
        <v>1549</v>
      </c>
      <c r="D1669" s="70">
        <v>62.59</v>
      </c>
      <c r="E1669" s="69">
        <v>65.38</v>
      </c>
      <c r="F1669" s="33">
        <v>1432</v>
      </c>
      <c r="G1669" s="34">
        <v>3132</v>
      </c>
      <c r="H1669" s="44">
        <v>3116</v>
      </c>
      <c r="I1669" s="71">
        <f t="shared" ref="I1669:I1680" si="435">I1592*0.5+I1592</f>
        <v>25.02</v>
      </c>
      <c r="J1669" s="72">
        <v>0</v>
      </c>
      <c r="K1669" s="38">
        <f t="shared" si="425"/>
        <v>2.5020000000000002</v>
      </c>
      <c r="L1669" s="38">
        <f t="shared" si="426"/>
        <v>0.75059999999999993</v>
      </c>
      <c r="M1669" s="38">
        <f t="shared" si="427"/>
        <v>1.5011999999999999</v>
      </c>
      <c r="N1669" s="38">
        <f t="shared" si="428"/>
        <v>0.50039999999999996</v>
      </c>
      <c r="O1669" s="38">
        <f t="shared" si="429"/>
        <v>0.50039999999999996</v>
      </c>
      <c r="P1669" s="38">
        <f t="shared" si="430"/>
        <v>0.31275000000000003</v>
      </c>
      <c r="Q1669" s="38">
        <f t="shared" si="431"/>
        <v>1.2510000000000001</v>
      </c>
      <c r="R1669" s="38">
        <f t="shared" si="432"/>
        <v>0.22517999999999999</v>
      </c>
      <c r="S1669" s="38">
        <f t="shared" si="433"/>
        <v>2.5020000000000001E-2</v>
      </c>
      <c r="T1669" s="39">
        <f t="shared" si="434"/>
        <v>32.588549999999998</v>
      </c>
    </row>
    <row r="1670" spans="1:20" ht="38.25" x14ac:dyDescent="0.2">
      <c r="A1670" s="1"/>
      <c r="B1670" s="127">
        <v>1460</v>
      </c>
      <c r="C1670" s="30" t="s">
        <v>1550</v>
      </c>
      <c r="D1670" s="70">
        <v>125.18</v>
      </c>
      <c r="E1670" s="69">
        <v>130.76</v>
      </c>
      <c r="F1670" s="33">
        <v>1433</v>
      </c>
      <c r="G1670" s="34">
        <v>3133</v>
      </c>
      <c r="H1670" s="44">
        <v>3116</v>
      </c>
      <c r="I1670" s="71">
        <f t="shared" si="435"/>
        <v>36.195</v>
      </c>
      <c r="J1670" s="72">
        <v>0</v>
      </c>
      <c r="K1670" s="38">
        <f t="shared" si="425"/>
        <v>3.6195000000000004</v>
      </c>
      <c r="L1670" s="38">
        <f t="shared" si="426"/>
        <v>1.08585</v>
      </c>
      <c r="M1670" s="38">
        <f t="shared" si="427"/>
        <v>2.1717</v>
      </c>
      <c r="N1670" s="38">
        <f t="shared" si="428"/>
        <v>0.72389999999999999</v>
      </c>
      <c r="O1670" s="38">
        <f t="shared" si="429"/>
        <v>0.72389999999999999</v>
      </c>
      <c r="P1670" s="38">
        <f t="shared" si="430"/>
        <v>0.45243750000000005</v>
      </c>
      <c r="Q1670" s="38">
        <f t="shared" si="431"/>
        <v>1.8097500000000002</v>
      </c>
      <c r="R1670" s="38">
        <f t="shared" si="432"/>
        <v>0.32575499999999996</v>
      </c>
      <c r="S1670" s="38">
        <f t="shared" si="433"/>
        <v>3.6194999999999998E-2</v>
      </c>
      <c r="T1670" s="39">
        <f t="shared" si="434"/>
        <v>47.143987500000009</v>
      </c>
    </row>
    <row r="1671" spans="1:20" ht="38.25" x14ac:dyDescent="0.2">
      <c r="A1671" s="1"/>
      <c r="B1671" s="127">
        <v>1461</v>
      </c>
      <c r="C1671" s="30" t="s">
        <v>1551</v>
      </c>
      <c r="D1671" s="70">
        <v>250.35</v>
      </c>
      <c r="E1671" s="69">
        <v>261.52</v>
      </c>
      <c r="F1671" s="33">
        <v>1434</v>
      </c>
      <c r="G1671" s="34">
        <v>3134</v>
      </c>
      <c r="H1671" s="44">
        <v>3116</v>
      </c>
      <c r="I1671" s="71">
        <f t="shared" si="435"/>
        <v>66.795000000000002</v>
      </c>
      <c r="J1671" s="72">
        <v>0</v>
      </c>
      <c r="K1671" s="38">
        <f t="shared" si="425"/>
        <v>6.6795000000000009</v>
      </c>
      <c r="L1671" s="38">
        <f t="shared" si="426"/>
        <v>2.0038499999999999</v>
      </c>
      <c r="M1671" s="38">
        <f t="shared" si="427"/>
        <v>4.0076999999999998</v>
      </c>
      <c r="N1671" s="38">
        <f t="shared" si="428"/>
        <v>1.3359000000000001</v>
      </c>
      <c r="O1671" s="38">
        <f t="shared" si="429"/>
        <v>1.3359000000000001</v>
      </c>
      <c r="P1671" s="38">
        <f t="shared" si="430"/>
        <v>0.83493750000000011</v>
      </c>
      <c r="Q1671" s="38">
        <f t="shared" si="431"/>
        <v>3.3397500000000004</v>
      </c>
      <c r="R1671" s="38">
        <f t="shared" si="432"/>
        <v>0.60115499999999999</v>
      </c>
      <c r="S1671" s="38">
        <f t="shared" si="433"/>
        <v>6.6795000000000007E-2</v>
      </c>
      <c r="T1671" s="39">
        <f t="shared" si="434"/>
        <v>87.000487499999991</v>
      </c>
    </row>
    <row r="1672" spans="1:20" ht="38.25" x14ac:dyDescent="0.2">
      <c r="A1672" s="1"/>
      <c r="B1672" s="127">
        <v>1462</v>
      </c>
      <c r="C1672" s="30" t="s">
        <v>1552</v>
      </c>
      <c r="D1672" s="70">
        <v>375.54</v>
      </c>
      <c r="E1672" s="69">
        <v>392.29</v>
      </c>
      <c r="F1672" s="33">
        <v>1435</v>
      </c>
      <c r="G1672" s="34">
        <v>3135</v>
      </c>
      <c r="H1672" s="44">
        <v>3116</v>
      </c>
      <c r="I1672" s="71">
        <f t="shared" si="435"/>
        <v>102.99</v>
      </c>
      <c r="J1672" s="72">
        <v>0</v>
      </c>
      <c r="K1672" s="38">
        <f t="shared" si="425"/>
        <v>10.298999999999999</v>
      </c>
      <c r="L1672" s="38">
        <f t="shared" si="426"/>
        <v>3.0896999999999997</v>
      </c>
      <c r="M1672" s="38">
        <f t="shared" si="427"/>
        <v>6.1793999999999993</v>
      </c>
      <c r="N1672" s="38">
        <f t="shared" si="428"/>
        <v>2.0598000000000001</v>
      </c>
      <c r="O1672" s="38">
        <f t="shared" si="429"/>
        <v>2.0598000000000001</v>
      </c>
      <c r="P1672" s="38">
        <f t="shared" si="430"/>
        <v>1.2873749999999999</v>
      </c>
      <c r="Q1672" s="38">
        <f t="shared" si="431"/>
        <v>5.1494999999999997</v>
      </c>
      <c r="R1672" s="38">
        <f t="shared" si="432"/>
        <v>0.9269099999999999</v>
      </c>
      <c r="S1672" s="38">
        <f t="shared" si="433"/>
        <v>0.10299</v>
      </c>
      <c r="T1672" s="39">
        <f t="shared" si="434"/>
        <v>134.14447499999997</v>
      </c>
    </row>
    <row r="1673" spans="1:20" ht="38.25" x14ac:dyDescent="0.2">
      <c r="A1673" s="1"/>
      <c r="B1673" s="127">
        <v>1463</v>
      </c>
      <c r="C1673" s="30" t="s">
        <v>1553</v>
      </c>
      <c r="D1673" s="70">
        <v>500.72</v>
      </c>
      <c r="E1673" s="69">
        <v>523.04999999999995</v>
      </c>
      <c r="F1673" s="33">
        <v>1436</v>
      </c>
      <c r="G1673" s="34">
        <v>3136</v>
      </c>
      <c r="H1673" s="44">
        <v>3116</v>
      </c>
      <c r="I1673" s="71">
        <f t="shared" si="435"/>
        <v>164.22</v>
      </c>
      <c r="J1673" s="72">
        <v>0</v>
      </c>
      <c r="K1673" s="38">
        <f t="shared" si="425"/>
        <v>16.422000000000001</v>
      </c>
      <c r="L1673" s="38">
        <f t="shared" si="426"/>
        <v>4.9265999999999996</v>
      </c>
      <c r="M1673" s="38">
        <f t="shared" si="427"/>
        <v>9.8531999999999993</v>
      </c>
      <c r="N1673" s="38">
        <f t="shared" si="428"/>
        <v>3.2844000000000002</v>
      </c>
      <c r="O1673" s="38">
        <f t="shared" si="429"/>
        <v>3.2844000000000002</v>
      </c>
      <c r="P1673" s="38">
        <f t="shared" si="430"/>
        <v>2.0527500000000001</v>
      </c>
      <c r="Q1673" s="38">
        <f t="shared" si="431"/>
        <v>8.2110000000000003</v>
      </c>
      <c r="R1673" s="38">
        <f t="shared" si="432"/>
        <v>1.4779799999999998</v>
      </c>
      <c r="S1673" s="38">
        <f t="shared" si="433"/>
        <v>0.16422</v>
      </c>
      <c r="T1673" s="39">
        <f t="shared" si="434"/>
        <v>213.89655000000002</v>
      </c>
    </row>
    <row r="1674" spans="1:20" ht="38.25" x14ac:dyDescent="0.2">
      <c r="A1674" s="1"/>
      <c r="B1674" s="127">
        <v>1464</v>
      </c>
      <c r="C1674" s="30" t="s">
        <v>1554</v>
      </c>
      <c r="D1674" s="70">
        <v>625.89</v>
      </c>
      <c r="E1674" s="69">
        <v>653.79999999999995</v>
      </c>
      <c r="F1674" s="33">
        <v>1437</v>
      </c>
      <c r="G1674" s="34">
        <v>3137</v>
      </c>
      <c r="H1674" s="44">
        <v>3116</v>
      </c>
      <c r="I1674" s="71">
        <f t="shared" si="435"/>
        <v>186.495</v>
      </c>
      <c r="J1674" s="72">
        <v>0</v>
      </c>
      <c r="K1674" s="38">
        <f t="shared" si="425"/>
        <v>18.6495</v>
      </c>
      <c r="L1674" s="38">
        <f t="shared" si="426"/>
        <v>5.5948500000000001</v>
      </c>
      <c r="M1674" s="38">
        <f t="shared" si="427"/>
        <v>11.1897</v>
      </c>
      <c r="N1674" s="38">
        <f t="shared" si="428"/>
        <v>3.7299000000000002</v>
      </c>
      <c r="O1674" s="38">
        <f t="shared" si="429"/>
        <v>3.7299000000000002</v>
      </c>
      <c r="P1674" s="38">
        <f t="shared" si="430"/>
        <v>2.3311875</v>
      </c>
      <c r="Q1674" s="38">
        <f t="shared" si="431"/>
        <v>9.3247499999999999</v>
      </c>
      <c r="R1674" s="38">
        <f t="shared" si="432"/>
        <v>1.6784549999999998</v>
      </c>
      <c r="S1674" s="38">
        <f t="shared" si="433"/>
        <v>0.18649500000000002</v>
      </c>
      <c r="T1674" s="39">
        <f t="shared" si="434"/>
        <v>242.90973749999998</v>
      </c>
    </row>
    <row r="1675" spans="1:20" ht="38.25" x14ac:dyDescent="0.2">
      <c r="A1675" s="1"/>
      <c r="B1675" s="127">
        <v>1465</v>
      </c>
      <c r="C1675" s="30" t="s">
        <v>1555</v>
      </c>
      <c r="D1675" s="70">
        <v>1251.79</v>
      </c>
      <c r="E1675" s="69">
        <v>1307.6199999999999</v>
      </c>
      <c r="F1675" s="33">
        <v>1438</v>
      </c>
      <c r="G1675" s="34">
        <v>3138</v>
      </c>
      <c r="H1675" s="44">
        <v>3116</v>
      </c>
      <c r="I1675" s="71">
        <f t="shared" si="435"/>
        <v>253.32</v>
      </c>
      <c r="J1675" s="72">
        <v>0</v>
      </c>
      <c r="K1675" s="38">
        <f t="shared" si="425"/>
        <v>25.332000000000001</v>
      </c>
      <c r="L1675" s="38">
        <f t="shared" si="426"/>
        <v>7.5995999999999997</v>
      </c>
      <c r="M1675" s="38">
        <f t="shared" si="427"/>
        <v>15.199199999999999</v>
      </c>
      <c r="N1675" s="38">
        <f t="shared" si="428"/>
        <v>5.0663999999999998</v>
      </c>
      <c r="O1675" s="38">
        <f t="shared" si="429"/>
        <v>5.0663999999999998</v>
      </c>
      <c r="P1675" s="38">
        <f t="shared" si="430"/>
        <v>3.1665000000000001</v>
      </c>
      <c r="Q1675" s="38">
        <f t="shared" si="431"/>
        <v>12.666</v>
      </c>
      <c r="R1675" s="38">
        <f t="shared" si="432"/>
        <v>2.2798799999999999</v>
      </c>
      <c r="S1675" s="38">
        <f t="shared" si="433"/>
        <v>0.25331999999999999</v>
      </c>
      <c r="T1675" s="39">
        <f t="shared" si="434"/>
        <v>329.94929999999994</v>
      </c>
    </row>
    <row r="1676" spans="1:20" ht="38.25" x14ac:dyDescent="0.2">
      <c r="A1676" s="1"/>
      <c r="B1676" s="127">
        <v>1466</v>
      </c>
      <c r="C1676" s="30" t="s">
        <v>1556</v>
      </c>
      <c r="D1676" s="70">
        <v>2503.58</v>
      </c>
      <c r="E1676" s="69">
        <v>2615.2399999999998</v>
      </c>
      <c r="F1676" s="33">
        <v>1439</v>
      </c>
      <c r="G1676" s="34">
        <v>3139</v>
      </c>
      <c r="H1676" s="44">
        <v>3116</v>
      </c>
      <c r="I1676" s="71">
        <f t="shared" si="435"/>
        <v>342.40500000000003</v>
      </c>
      <c r="J1676" s="72">
        <v>0</v>
      </c>
      <c r="K1676" s="38">
        <f t="shared" si="425"/>
        <v>34.240500000000004</v>
      </c>
      <c r="L1676" s="38">
        <f t="shared" si="426"/>
        <v>10.27215</v>
      </c>
      <c r="M1676" s="38">
        <f t="shared" si="427"/>
        <v>20.5443</v>
      </c>
      <c r="N1676" s="38">
        <f t="shared" si="428"/>
        <v>6.8481000000000005</v>
      </c>
      <c r="O1676" s="38">
        <f t="shared" si="429"/>
        <v>6.8481000000000005</v>
      </c>
      <c r="P1676" s="38">
        <f t="shared" si="430"/>
        <v>4.2800625000000005</v>
      </c>
      <c r="Q1676" s="38">
        <f t="shared" si="431"/>
        <v>17.120250000000002</v>
      </c>
      <c r="R1676" s="38">
        <f t="shared" si="432"/>
        <v>3.081645</v>
      </c>
      <c r="S1676" s="38">
        <f t="shared" si="433"/>
        <v>0.34240500000000001</v>
      </c>
      <c r="T1676" s="39">
        <f t="shared" si="434"/>
        <v>445.98251249999998</v>
      </c>
    </row>
    <row r="1677" spans="1:20" ht="38.25" x14ac:dyDescent="0.2">
      <c r="A1677" s="1"/>
      <c r="B1677" s="127">
        <v>1467</v>
      </c>
      <c r="C1677" s="30" t="s">
        <v>1557</v>
      </c>
      <c r="D1677" s="70">
        <v>6258.95</v>
      </c>
      <c r="E1677" s="69">
        <v>6538.1</v>
      </c>
      <c r="F1677" s="33">
        <v>1440</v>
      </c>
      <c r="G1677" s="34">
        <v>3140</v>
      </c>
      <c r="H1677" s="44">
        <v>3116</v>
      </c>
      <c r="I1677" s="71">
        <f t="shared" si="435"/>
        <v>453.72</v>
      </c>
      <c r="J1677" s="72">
        <v>0</v>
      </c>
      <c r="K1677" s="38">
        <f t="shared" si="425"/>
        <v>45.372000000000007</v>
      </c>
      <c r="L1677" s="38">
        <f t="shared" si="426"/>
        <v>13.611600000000001</v>
      </c>
      <c r="M1677" s="38">
        <f t="shared" si="427"/>
        <v>27.223200000000002</v>
      </c>
      <c r="N1677" s="38">
        <f t="shared" si="428"/>
        <v>9.0744000000000007</v>
      </c>
      <c r="O1677" s="38">
        <f t="shared" si="429"/>
        <v>9.0744000000000007</v>
      </c>
      <c r="P1677" s="38">
        <f t="shared" si="430"/>
        <v>5.6715000000000009</v>
      </c>
      <c r="Q1677" s="38">
        <f t="shared" si="431"/>
        <v>22.686000000000003</v>
      </c>
      <c r="R1677" s="38">
        <f t="shared" si="432"/>
        <v>4.0834799999999998</v>
      </c>
      <c r="S1677" s="38">
        <f t="shared" si="433"/>
        <v>0.45372000000000001</v>
      </c>
      <c r="T1677" s="39">
        <f t="shared" si="434"/>
        <v>590.97030000000007</v>
      </c>
    </row>
    <row r="1678" spans="1:20" ht="38.25" x14ac:dyDescent="0.2">
      <c r="A1678" s="1"/>
      <c r="B1678" s="127">
        <v>1468</v>
      </c>
      <c r="C1678" s="30" t="s">
        <v>1558</v>
      </c>
      <c r="D1678" s="70">
        <v>12517.88</v>
      </c>
      <c r="E1678" s="69">
        <v>13076.18</v>
      </c>
      <c r="F1678" s="33">
        <v>1441</v>
      </c>
      <c r="G1678" s="34">
        <v>3141</v>
      </c>
      <c r="H1678" s="44">
        <v>3116</v>
      </c>
      <c r="I1678" s="71">
        <f t="shared" si="435"/>
        <v>687.54</v>
      </c>
      <c r="J1678" s="72">
        <v>0</v>
      </c>
      <c r="K1678" s="38">
        <f t="shared" si="425"/>
        <v>68.754000000000005</v>
      </c>
      <c r="L1678" s="38">
        <f t="shared" si="426"/>
        <v>20.626199999999997</v>
      </c>
      <c r="M1678" s="38">
        <f t="shared" si="427"/>
        <v>41.252399999999994</v>
      </c>
      <c r="N1678" s="38">
        <f t="shared" si="428"/>
        <v>13.7508</v>
      </c>
      <c r="O1678" s="38">
        <f t="shared" si="429"/>
        <v>13.7508</v>
      </c>
      <c r="P1678" s="38">
        <f t="shared" si="430"/>
        <v>8.5942500000000006</v>
      </c>
      <c r="Q1678" s="38">
        <f t="shared" si="431"/>
        <v>34.377000000000002</v>
      </c>
      <c r="R1678" s="38">
        <f t="shared" si="432"/>
        <v>6.1878599999999988</v>
      </c>
      <c r="S1678" s="38">
        <f t="shared" si="433"/>
        <v>0.68753999999999993</v>
      </c>
      <c r="T1678" s="39">
        <f t="shared" si="434"/>
        <v>895.52085</v>
      </c>
    </row>
    <row r="1679" spans="1:20" ht="38.25" x14ac:dyDescent="0.2">
      <c r="A1679" s="1"/>
      <c r="B1679" s="127">
        <v>1469</v>
      </c>
      <c r="C1679" s="30" t="s">
        <v>1559</v>
      </c>
      <c r="D1679" s="70">
        <v>25035.77</v>
      </c>
      <c r="E1679" s="69">
        <v>26152.37</v>
      </c>
      <c r="F1679" s="33">
        <v>1442</v>
      </c>
      <c r="G1679" s="34">
        <v>3142</v>
      </c>
      <c r="H1679" s="44">
        <v>3116</v>
      </c>
      <c r="I1679" s="71">
        <f t="shared" si="435"/>
        <v>907.44</v>
      </c>
      <c r="J1679" s="72">
        <v>0</v>
      </c>
      <c r="K1679" s="38">
        <f t="shared" si="425"/>
        <v>90.744000000000014</v>
      </c>
      <c r="L1679" s="38">
        <f t="shared" si="426"/>
        <v>27.223200000000002</v>
      </c>
      <c r="M1679" s="38">
        <f t="shared" si="427"/>
        <v>54.446400000000004</v>
      </c>
      <c r="N1679" s="38">
        <f t="shared" si="428"/>
        <v>18.148800000000001</v>
      </c>
      <c r="O1679" s="38">
        <f t="shared" si="429"/>
        <v>18.148800000000001</v>
      </c>
      <c r="P1679" s="38">
        <f t="shared" si="430"/>
        <v>11.343000000000002</v>
      </c>
      <c r="Q1679" s="38">
        <f t="shared" si="431"/>
        <v>45.372000000000007</v>
      </c>
      <c r="R1679" s="38">
        <f t="shared" si="432"/>
        <v>8.1669599999999996</v>
      </c>
      <c r="S1679" s="38">
        <f t="shared" si="433"/>
        <v>0.90744000000000002</v>
      </c>
      <c r="T1679" s="39">
        <f t="shared" si="434"/>
        <v>1181.9406000000001</v>
      </c>
    </row>
    <row r="1680" spans="1:20" ht="38.25" x14ac:dyDescent="0.2">
      <c r="A1680" s="1"/>
      <c r="B1680" s="127">
        <v>1470</v>
      </c>
      <c r="C1680" s="30" t="s">
        <v>1560</v>
      </c>
      <c r="D1680" s="70">
        <v>25035.77</v>
      </c>
      <c r="E1680" s="69">
        <v>26152.37</v>
      </c>
      <c r="F1680" s="33">
        <v>1443</v>
      </c>
      <c r="G1680" s="34">
        <v>3143</v>
      </c>
      <c r="H1680" s="44">
        <v>3116</v>
      </c>
      <c r="I1680" s="71">
        <f t="shared" si="435"/>
        <v>1135.68</v>
      </c>
      <c r="J1680" s="72">
        <v>0</v>
      </c>
      <c r="K1680" s="38">
        <f t="shared" si="425"/>
        <v>113.56800000000001</v>
      </c>
      <c r="L1680" s="38">
        <f t="shared" si="426"/>
        <v>34.070399999999999</v>
      </c>
      <c r="M1680" s="38">
        <f t="shared" si="427"/>
        <v>68.140799999999999</v>
      </c>
      <c r="N1680" s="38">
        <f t="shared" si="428"/>
        <v>22.713600000000003</v>
      </c>
      <c r="O1680" s="38">
        <f t="shared" si="429"/>
        <v>22.713600000000003</v>
      </c>
      <c r="P1680" s="38">
        <f t="shared" si="430"/>
        <v>14.196000000000002</v>
      </c>
      <c r="Q1680" s="38">
        <f t="shared" si="431"/>
        <v>56.784000000000006</v>
      </c>
      <c r="R1680" s="38">
        <f t="shared" si="432"/>
        <v>10.221119999999999</v>
      </c>
      <c r="S1680" s="38">
        <f t="shared" si="433"/>
        <v>1.13568</v>
      </c>
      <c r="T1680" s="39">
        <f t="shared" si="434"/>
        <v>1479.2232000000001</v>
      </c>
    </row>
    <row r="1681" spans="1:20" ht="28.5" x14ac:dyDescent="0.2">
      <c r="A1681" s="1"/>
      <c r="B1681" s="127">
        <v>1471</v>
      </c>
      <c r="C1681" s="30" t="s">
        <v>1561</v>
      </c>
      <c r="D1681" s="70" t="s">
        <v>67</v>
      </c>
      <c r="E1681" s="69" t="s">
        <v>67</v>
      </c>
      <c r="F1681" s="33">
        <v>1444</v>
      </c>
      <c r="G1681" s="34">
        <v>3144</v>
      </c>
      <c r="H1681" s="44">
        <v>3116</v>
      </c>
      <c r="I1681" s="71">
        <f>7.43*0.5+7.43</f>
        <v>11.145</v>
      </c>
      <c r="J1681" s="72">
        <v>0</v>
      </c>
      <c r="K1681" s="38">
        <f t="shared" si="425"/>
        <v>1.1145</v>
      </c>
      <c r="L1681" s="38">
        <f t="shared" si="426"/>
        <v>0.33434999999999998</v>
      </c>
      <c r="M1681" s="38">
        <f t="shared" si="427"/>
        <v>0.66869999999999996</v>
      </c>
      <c r="N1681" s="38">
        <f t="shared" si="428"/>
        <v>0.22289999999999999</v>
      </c>
      <c r="O1681" s="38">
        <f t="shared" si="429"/>
        <v>0.22289999999999999</v>
      </c>
      <c r="P1681" s="38">
        <f t="shared" si="430"/>
        <v>0.13931250000000001</v>
      </c>
      <c r="Q1681" s="38">
        <f t="shared" si="431"/>
        <v>0.55725000000000002</v>
      </c>
      <c r="R1681" s="38">
        <f t="shared" si="432"/>
        <v>0.10030499999999999</v>
      </c>
      <c r="S1681" s="38">
        <f t="shared" si="433"/>
        <v>1.1145E-2</v>
      </c>
      <c r="T1681" s="39">
        <f t="shared" si="434"/>
        <v>14.5163625</v>
      </c>
    </row>
    <row r="1682" spans="1:20" ht="38.25" x14ac:dyDescent="0.2">
      <c r="A1682" s="1"/>
      <c r="B1682" s="127">
        <v>1472</v>
      </c>
      <c r="C1682" s="30" t="s">
        <v>1562</v>
      </c>
      <c r="D1682" s="70" t="s">
        <v>67</v>
      </c>
      <c r="E1682" s="69" t="s">
        <v>67</v>
      </c>
      <c r="F1682" s="33">
        <v>1445</v>
      </c>
      <c r="G1682" s="34">
        <v>3145</v>
      </c>
      <c r="H1682" s="44">
        <v>3116</v>
      </c>
      <c r="I1682" s="71">
        <f>37.11*0.5+37.11</f>
        <v>55.664999999999999</v>
      </c>
      <c r="J1682" s="72">
        <v>0</v>
      </c>
      <c r="K1682" s="38">
        <f t="shared" si="425"/>
        <v>5.5665000000000004</v>
      </c>
      <c r="L1682" s="38">
        <f t="shared" si="426"/>
        <v>1.6699499999999998</v>
      </c>
      <c r="M1682" s="38">
        <f t="shared" si="427"/>
        <v>3.3398999999999996</v>
      </c>
      <c r="N1682" s="38">
        <f t="shared" si="428"/>
        <v>1.1133</v>
      </c>
      <c r="O1682" s="38">
        <f t="shared" si="429"/>
        <v>1.1133</v>
      </c>
      <c r="P1682" s="38">
        <f t="shared" si="430"/>
        <v>0.69581250000000006</v>
      </c>
      <c r="Q1682" s="38">
        <f t="shared" si="431"/>
        <v>2.7832500000000002</v>
      </c>
      <c r="R1682" s="38">
        <f t="shared" si="432"/>
        <v>0.5009849999999999</v>
      </c>
      <c r="S1682" s="38">
        <f t="shared" si="433"/>
        <v>5.5664999999999999E-2</v>
      </c>
      <c r="T1682" s="39">
        <f t="shared" si="434"/>
        <v>72.50366249999999</v>
      </c>
    </row>
    <row r="1683" spans="1:20" ht="15.75" x14ac:dyDescent="0.2">
      <c r="A1683" s="1"/>
      <c r="B1683" s="135"/>
      <c r="C1683" s="135"/>
      <c r="D1683" s="136"/>
      <c r="E1683" s="137"/>
      <c r="F1683" s="138"/>
      <c r="G1683" s="139"/>
      <c r="H1683" s="140"/>
      <c r="I1683" s="141"/>
      <c r="J1683" s="142"/>
      <c r="K1683" s="142"/>
      <c r="L1683" s="142"/>
      <c r="M1683" s="142"/>
      <c r="N1683" s="142"/>
      <c r="O1683" s="142"/>
      <c r="P1683" s="142"/>
      <c r="Q1683" s="142"/>
      <c r="R1683" s="142"/>
      <c r="S1683" s="142"/>
      <c r="T1683" s="142"/>
    </row>
    <row r="1684" spans="1:20" x14ac:dyDescent="0.2">
      <c r="A1684" s="1"/>
      <c r="B1684" s="127"/>
      <c r="C1684" s="127"/>
      <c r="D1684" s="71"/>
      <c r="E1684" s="71"/>
      <c r="F1684" s="127"/>
      <c r="G1684" s="127"/>
      <c r="H1684" s="127"/>
      <c r="I1684" s="71"/>
      <c r="J1684" s="101"/>
    </row>
    <row r="1685" spans="1:20" x14ac:dyDescent="0.2">
      <c r="A1685" s="1"/>
      <c r="B1685" s="127"/>
      <c r="C1685" s="127"/>
      <c r="D1685" s="71"/>
      <c r="E1685" s="71"/>
      <c r="F1685" s="127"/>
      <c r="G1685" s="127"/>
      <c r="H1685" s="127"/>
      <c r="I1685" s="71"/>
      <c r="J1685" s="101"/>
    </row>
    <row r="1686" spans="1:20" x14ac:dyDescent="0.2">
      <c r="A1686" s="1"/>
      <c r="B1686" s="127"/>
      <c r="C1686" s="127"/>
      <c r="D1686" s="71"/>
      <c r="E1686" s="71"/>
      <c r="F1686" s="127"/>
      <c r="G1686" s="127"/>
      <c r="H1686" s="127"/>
      <c r="I1686" s="71"/>
      <c r="J1686" s="101"/>
    </row>
    <row r="1687" spans="1:20" ht="15.75" x14ac:dyDescent="0.2">
      <c r="A1687" s="1"/>
      <c r="B1687" s="220" t="s">
        <v>1491</v>
      </c>
      <c r="C1687" s="220"/>
      <c r="D1687" s="220"/>
      <c r="E1687" s="220"/>
      <c r="F1687" s="220"/>
      <c r="G1687" s="220"/>
      <c r="H1687" s="220"/>
      <c r="I1687" s="220"/>
      <c r="J1687" s="220"/>
      <c r="K1687" s="221"/>
      <c r="L1687" s="221"/>
      <c r="M1687" s="221"/>
      <c r="N1687" s="221"/>
      <c r="O1687" s="221"/>
      <c r="P1687" s="221"/>
      <c r="Q1687" s="221"/>
      <c r="R1687" s="221"/>
      <c r="S1687" s="221"/>
      <c r="T1687" s="132"/>
    </row>
    <row r="1688" spans="1:20" ht="15.75" x14ac:dyDescent="0.2">
      <c r="A1688" s="1"/>
      <c r="B1688" s="227" t="s">
        <v>1563</v>
      </c>
      <c r="C1688" s="227"/>
      <c r="D1688" s="227"/>
      <c r="E1688" s="227"/>
      <c r="F1688" s="227"/>
      <c r="G1688" s="227"/>
      <c r="H1688" s="227"/>
      <c r="I1688" s="227"/>
      <c r="J1688" s="227"/>
      <c r="K1688" s="221"/>
      <c r="L1688" s="221"/>
      <c r="M1688" s="221"/>
      <c r="N1688" s="221"/>
      <c r="O1688" s="221"/>
      <c r="P1688" s="221"/>
      <c r="Q1688" s="221"/>
      <c r="R1688" s="221"/>
      <c r="S1688" s="221"/>
      <c r="T1688" s="132"/>
    </row>
    <row r="1689" spans="1:20" x14ac:dyDescent="0.2">
      <c r="A1689" s="1"/>
      <c r="B1689" s="228" t="s">
        <v>1564</v>
      </c>
      <c r="C1689" s="228"/>
      <c r="D1689" s="228"/>
      <c r="E1689" s="228"/>
      <c r="F1689" s="228"/>
      <c r="G1689" s="228"/>
      <c r="H1689" s="228"/>
      <c r="I1689" s="228"/>
      <c r="J1689" s="228"/>
      <c r="K1689" s="222" t="s">
        <v>7</v>
      </c>
      <c r="L1689" s="222"/>
      <c r="M1689" s="222"/>
      <c r="N1689" s="222"/>
      <c r="O1689" s="222"/>
      <c r="P1689" s="222"/>
      <c r="Q1689" s="223"/>
      <c r="R1689" s="223"/>
      <c r="S1689" s="223"/>
      <c r="T1689" s="223"/>
    </row>
    <row r="1690" spans="1:20" ht="22.5" x14ac:dyDescent="0.2">
      <c r="A1690" s="1"/>
      <c r="B1690" s="192" t="s">
        <v>8</v>
      </c>
      <c r="C1690" s="198" t="s">
        <v>9</v>
      </c>
      <c r="D1690" s="200" t="s">
        <v>255</v>
      </c>
      <c r="E1690" s="201" t="s">
        <v>256</v>
      </c>
      <c r="F1690" s="202" t="s">
        <v>12</v>
      </c>
      <c r="G1690" s="198" t="s">
        <v>13</v>
      </c>
      <c r="H1690" s="199" t="s">
        <v>14</v>
      </c>
      <c r="I1690" s="69" t="s">
        <v>257</v>
      </c>
      <c r="J1690" s="69" t="s">
        <v>258</v>
      </c>
      <c r="K1690" s="25" t="s">
        <v>17</v>
      </c>
      <c r="L1690" s="25" t="s">
        <v>18</v>
      </c>
      <c r="M1690" s="25" t="s">
        <v>19</v>
      </c>
      <c r="N1690" s="25" t="s">
        <v>20</v>
      </c>
      <c r="O1690" s="25" t="s">
        <v>21</v>
      </c>
      <c r="P1690" s="25" t="s">
        <v>22</v>
      </c>
      <c r="Q1690" s="25" t="s">
        <v>23</v>
      </c>
      <c r="R1690" s="25" t="s">
        <v>24</v>
      </c>
      <c r="S1690" s="25" t="s">
        <v>25</v>
      </c>
      <c r="T1690" s="191" t="s">
        <v>26</v>
      </c>
    </row>
    <row r="1691" spans="1:20" ht="22.5" x14ac:dyDescent="0.2">
      <c r="A1691" s="1"/>
      <c r="B1691" s="192"/>
      <c r="C1691" s="198"/>
      <c r="D1691" s="200"/>
      <c r="E1691" s="201"/>
      <c r="F1691" s="202"/>
      <c r="G1691" s="198"/>
      <c r="H1691" s="199"/>
      <c r="I1691" s="69" t="s">
        <v>27</v>
      </c>
      <c r="J1691" s="69" t="s">
        <v>28</v>
      </c>
      <c r="K1691" s="28" t="s">
        <v>27</v>
      </c>
      <c r="L1691" s="28" t="s">
        <v>27</v>
      </c>
      <c r="M1691" s="28" t="s">
        <v>27</v>
      </c>
      <c r="N1691" s="28" t="s">
        <v>27</v>
      </c>
      <c r="O1691" s="28" t="s">
        <v>27</v>
      </c>
      <c r="P1691" s="28" t="s">
        <v>27</v>
      </c>
      <c r="Q1691" s="28" t="s">
        <v>27</v>
      </c>
      <c r="R1691" s="28" t="s">
        <v>27</v>
      </c>
      <c r="S1691" s="28" t="s">
        <v>27</v>
      </c>
      <c r="T1691" s="191"/>
    </row>
    <row r="1692" spans="1:20" ht="38.25" x14ac:dyDescent="0.2">
      <c r="A1692" s="1"/>
      <c r="B1692" s="133">
        <v>1473</v>
      </c>
      <c r="C1692" s="30" t="s">
        <v>1565</v>
      </c>
      <c r="D1692" s="70" t="s">
        <v>67</v>
      </c>
      <c r="E1692" s="69" t="s">
        <v>67</v>
      </c>
      <c r="F1692" s="33">
        <v>1821</v>
      </c>
      <c r="G1692" s="34">
        <v>3146</v>
      </c>
      <c r="H1692" s="35" t="s">
        <v>30</v>
      </c>
      <c r="I1692" s="71">
        <v>0</v>
      </c>
      <c r="J1692" s="72">
        <v>0</v>
      </c>
      <c r="K1692" s="38">
        <f t="shared" ref="K1692:K1726" si="436">0.1*I1692</f>
        <v>0</v>
      </c>
      <c r="L1692" s="38">
        <f t="shared" ref="L1692:L1726" si="437">0.03*I1692</f>
        <v>0</v>
      </c>
      <c r="M1692" s="38">
        <f t="shared" ref="M1692:M1726" si="438">0.06*I1692</f>
        <v>0</v>
      </c>
      <c r="N1692" s="38">
        <f t="shared" ref="N1692:N1726" si="439">0.02*I1692</f>
        <v>0</v>
      </c>
      <c r="O1692" s="38">
        <f t="shared" ref="O1692:O1726" si="440">0.02*I1692</f>
        <v>0</v>
      </c>
      <c r="P1692" s="38">
        <f t="shared" ref="P1692:P1726" si="441">0.0125*I1692</f>
        <v>0</v>
      </c>
      <c r="Q1692" s="38">
        <f t="shared" ref="Q1692:Q1726" si="442">0.05*I1692</f>
        <v>0</v>
      </c>
      <c r="R1692" s="38">
        <f t="shared" ref="R1692:R1726" si="443">0.009*I1692</f>
        <v>0</v>
      </c>
      <c r="S1692" s="38">
        <f t="shared" ref="S1692:S1726" si="444">0.001*I1692</f>
        <v>0</v>
      </c>
      <c r="T1692" s="39">
        <f t="shared" ref="T1692:T1726" si="445">SUM(I1692:S1692)</f>
        <v>0</v>
      </c>
    </row>
    <row r="1693" spans="1:20" ht="38.25" x14ac:dyDescent="0.2">
      <c r="A1693" s="1"/>
      <c r="B1693" s="133">
        <v>1474</v>
      </c>
      <c r="C1693" s="30" t="s">
        <v>1566</v>
      </c>
      <c r="D1693" s="70">
        <v>62.59</v>
      </c>
      <c r="E1693" s="69">
        <v>65.38</v>
      </c>
      <c r="F1693" s="33">
        <v>1788</v>
      </c>
      <c r="G1693" s="34">
        <v>3147</v>
      </c>
      <c r="H1693" s="44">
        <v>3146</v>
      </c>
      <c r="I1693" s="71">
        <v>16.68</v>
      </c>
      <c r="J1693" s="72">
        <v>0</v>
      </c>
      <c r="K1693" s="38">
        <f t="shared" si="436"/>
        <v>1.6680000000000001</v>
      </c>
      <c r="L1693" s="38">
        <f t="shared" si="437"/>
        <v>0.50039999999999996</v>
      </c>
      <c r="M1693" s="38">
        <f t="shared" si="438"/>
        <v>1.0007999999999999</v>
      </c>
      <c r="N1693" s="38">
        <f t="shared" si="439"/>
        <v>0.33360000000000001</v>
      </c>
      <c r="O1693" s="38">
        <f t="shared" si="440"/>
        <v>0.33360000000000001</v>
      </c>
      <c r="P1693" s="38">
        <f t="shared" si="441"/>
        <v>0.20850000000000002</v>
      </c>
      <c r="Q1693" s="38">
        <f t="shared" si="442"/>
        <v>0.83400000000000007</v>
      </c>
      <c r="R1693" s="38">
        <f t="shared" si="443"/>
        <v>0.15011999999999998</v>
      </c>
      <c r="S1693" s="38">
        <f t="shared" si="444"/>
        <v>1.668E-2</v>
      </c>
      <c r="T1693" s="39">
        <f t="shared" si="445"/>
        <v>21.7257</v>
      </c>
    </row>
    <row r="1694" spans="1:20" ht="38.25" x14ac:dyDescent="0.2">
      <c r="A1694" s="1"/>
      <c r="B1694" s="133">
        <v>1475</v>
      </c>
      <c r="C1694" s="30" t="s">
        <v>1567</v>
      </c>
      <c r="D1694" s="70">
        <v>125.18</v>
      </c>
      <c r="E1694" s="69">
        <v>130.76</v>
      </c>
      <c r="F1694" s="33">
        <v>1789</v>
      </c>
      <c r="G1694" s="34">
        <v>3148</v>
      </c>
      <c r="H1694" s="44">
        <v>3146</v>
      </c>
      <c r="I1694" s="71">
        <v>24.13</v>
      </c>
      <c r="J1694" s="72">
        <v>0</v>
      </c>
      <c r="K1694" s="38">
        <f t="shared" si="436"/>
        <v>2.4130000000000003</v>
      </c>
      <c r="L1694" s="38">
        <f t="shared" si="437"/>
        <v>0.72389999999999999</v>
      </c>
      <c r="M1694" s="38">
        <f t="shared" si="438"/>
        <v>1.4478</v>
      </c>
      <c r="N1694" s="38">
        <f t="shared" si="439"/>
        <v>0.48259999999999997</v>
      </c>
      <c r="O1694" s="38">
        <f t="shared" si="440"/>
        <v>0.48259999999999997</v>
      </c>
      <c r="P1694" s="38">
        <f t="shared" si="441"/>
        <v>0.30162500000000003</v>
      </c>
      <c r="Q1694" s="38">
        <f t="shared" si="442"/>
        <v>1.2065000000000001</v>
      </c>
      <c r="R1694" s="38">
        <f t="shared" si="443"/>
        <v>0.21716999999999997</v>
      </c>
      <c r="S1694" s="38">
        <f t="shared" si="444"/>
        <v>2.4129999999999999E-2</v>
      </c>
      <c r="T1694" s="39">
        <f t="shared" si="445"/>
        <v>31.429325000000002</v>
      </c>
    </row>
    <row r="1695" spans="1:20" ht="38.25" x14ac:dyDescent="0.2">
      <c r="A1695" s="1"/>
      <c r="B1695" s="133">
        <v>1476</v>
      </c>
      <c r="C1695" s="30" t="s">
        <v>1568</v>
      </c>
      <c r="D1695" s="70">
        <v>250.35</v>
      </c>
      <c r="E1695" s="69">
        <v>261.52</v>
      </c>
      <c r="F1695" s="33">
        <v>1790</v>
      </c>
      <c r="G1695" s="34">
        <v>3149</v>
      </c>
      <c r="H1695" s="44">
        <v>3146</v>
      </c>
      <c r="I1695" s="71">
        <v>44.53</v>
      </c>
      <c r="J1695" s="72">
        <v>0</v>
      </c>
      <c r="K1695" s="38">
        <f t="shared" si="436"/>
        <v>4.4530000000000003</v>
      </c>
      <c r="L1695" s="38">
        <f t="shared" si="437"/>
        <v>1.3359000000000001</v>
      </c>
      <c r="M1695" s="38">
        <f t="shared" si="438"/>
        <v>2.6718000000000002</v>
      </c>
      <c r="N1695" s="38">
        <f t="shared" si="439"/>
        <v>0.89060000000000006</v>
      </c>
      <c r="O1695" s="38">
        <f t="shared" si="440"/>
        <v>0.89060000000000006</v>
      </c>
      <c r="P1695" s="38">
        <f t="shared" si="441"/>
        <v>0.55662500000000004</v>
      </c>
      <c r="Q1695" s="38">
        <f t="shared" si="442"/>
        <v>2.2265000000000001</v>
      </c>
      <c r="R1695" s="38">
        <f t="shared" si="443"/>
        <v>0.40076999999999996</v>
      </c>
      <c r="S1695" s="38">
        <f t="shared" si="444"/>
        <v>4.453E-2</v>
      </c>
      <c r="T1695" s="39">
        <f t="shared" si="445"/>
        <v>58.000325000000004</v>
      </c>
    </row>
    <row r="1696" spans="1:20" ht="38.25" x14ac:dyDescent="0.2">
      <c r="A1696" s="1"/>
      <c r="B1696" s="133">
        <v>1477</v>
      </c>
      <c r="C1696" s="30" t="s">
        <v>1569</v>
      </c>
      <c r="D1696" s="70">
        <v>375.54</v>
      </c>
      <c r="E1696" s="69">
        <v>392.29</v>
      </c>
      <c r="F1696" s="33">
        <v>1791</v>
      </c>
      <c r="G1696" s="34">
        <v>3150</v>
      </c>
      <c r="H1696" s="44">
        <v>3146</v>
      </c>
      <c r="I1696" s="71">
        <v>68.66</v>
      </c>
      <c r="J1696" s="72">
        <v>0</v>
      </c>
      <c r="K1696" s="38">
        <f t="shared" si="436"/>
        <v>6.8659999999999997</v>
      </c>
      <c r="L1696" s="38">
        <f t="shared" si="437"/>
        <v>2.0597999999999996</v>
      </c>
      <c r="M1696" s="38">
        <f t="shared" si="438"/>
        <v>4.1195999999999993</v>
      </c>
      <c r="N1696" s="38">
        <f t="shared" si="439"/>
        <v>1.3732</v>
      </c>
      <c r="O1696" s="38">
        <f t="shared" si="440"/>
        <v>1.3732</v>
      </c>
      <c r="P1696" s="38">
        <f t="shared" si="441"/>
        <v>0.85824999999999996</v>
      </c>
      <c r="Q1696" s="38">
        <f t="shared" si="442"/>
        <v>3.4329999999999998</v>
      </c>
      <c r="R1696" s="38">
        <f t="shared" si="443"/>
        <v>0.61793999999999993</v>
      </c>
      <c r="S1696" s="38">
        <f t="shared" si="444"/>
        <v>6.8659999999999999E-2</v>
      </c>
      <c r="T1696" s="39">
        <f t="shared" si="445"/>
        <v>89.429649999999981</v>
      </c>
    </row>
    <row r="1697" spans="1:20" ht="38.25" x14ac:dyDescent="0.2">
      <c r="A1697" s="1"/>
      <c r="B1697" s="133">
        <v>1478</v>
      </c>
      <c r="C1697" s="30" t="s">
        <v>1570</v>
      </c>
      <c r="D1697" s="70">
        <v>500.72</v>
      </c>
      <c r="E1697" s="69">
        <v>523.04999999999995</v>
      </c>
      <c r="F1697" s="33">
        <v>1792</v>
      </c>
      <c r="G1697" s="34">
        <v>3151</v>
      </c>
      <c r="H1697" s="44">
        <v>3146</v>
      </c>
      <c r="I1697" s="71">
        <v>109.48</v>
      </c>
      <c r="J1697" s="72">
        <v>0</v>
      </c>
      <c r="K1697" s="38">
        <f t="shared" si="436"/>
        <v>10.948</v>
      </c>
      <c r="L1697" s="38">
        <f t="shared" si="437"/>
        <v>3.2844000000000002</v>
      </c>
      <c r="M1697" s="38">
        <f t="shared" si="438"/>
        <v>6.5688000000000004</v>
      </c>
      <c r="N1697" s="38">
        <f t="shared" si="439"/>
        <v>2.1896</v>
      </c>
      <c r="O1697" s="38">
        <f t="shared" si="440"/>
        <v>2.1896</v>
      </c>
      <c r="P1697" s="38">
        <f t="shared" si="441"/>
        <v>1.3685</v>
      </c>
      <c r="Q1697" s="38">
        <f t="shared" si="442"/>
        <v>5.4740000000000002</v>
      </c>
      <c r="R1697" s="38">
        <f t="shared" si="443"/>
        <v>0.98531999999999997</v>
      </c>
      <c r="S1697" s="38">
        <f t="shared" si="444"/>
        <v>0.10948000000000001</v>
      </c>
      <c r="T1697" s="39">
        <f t="shared" si="445"/>
        <v>142.59770000000003</v>
      </c>
    </row>
    <row r="1698" spans="1:20" ht="38.25" x14ac:dyDescent="0.2">
      <c r="A1698" s="1"/>
      <c r="B1698" s="133">
        <v>1479</v>
      </c>
      <c r="C1698" s="30" t="s">
        <v>1571</v>
      </c>
      <c r="D1698" s="70">
        <v>625.89</v>
      </c>
      <c r="E1698" s="69">
        <v>653.79999999999995</v>
      </c>
      <c r="F1698" s="33">
        <v>1793</v>
      </c>
      <c r="G1698" s="34">
        <v>3152</v>
      </c>
      <c r="H1698" s="44">
        <v>3146</v>
      </c>
      <c r="I1698" s="71">
        <v>124.33</v>
      </c>
      <c r="J1698" s="72">
        <v>0</v>
      </c>
      <c r="K1698" s="38">
        <f t="shared" si="436"/>
        <v>12.433</v>
      </c>
      <c r="L1698" s="38">
        <f t="shared" si="437"/>
        <v>3.7298999999999998</v>
      </c>
      <c r="M1698" s="38">
        <f t="shared" si="438"/>
        <v>7.4597999999999995</v>
      </c>
      <c r="N1698" s="38">
        <f t="shared" si="439"/>
        <v>2.4866000000000001</v>
      </c>
      <c r="O1698" s="38">
        <f t="shared" si="440"/>
        <v>2.4866000000000001</v>
      </c>
      <c r="P1698" s="38">
        <f t="shared" si="441"/>
        <v>1.554125</v>
      </c>
      <c r="Q1698" s="38">
        <f t="shared" si="442"/>
        <v>6.2164999999999999</v>
      </c>
      <c r="R1698" s="38">
        <f t="shared" si="443"/>
        <v>1.1189699999999998</v>
      </c>
      <c r="S1698" s="38">
        <f t="shared" si="444"/>
        <v>0.12433</v>
      </c>
      <c r="T1698" s="39">
        <f t="shared" si="445"/>
        <v>161.93982499999998</v>
      </c>
    </row>
    <row r="1699" spans="1:20" ht="38.25" x14ac:dyDescent="0.2">
      <c r="A1699" s="1"/>
      <c r="B1699" s="133">
        <v>1480</v>
      </c>
      <c r="C1699" s="30" t="s">
        <v>1572</v>
      </c>
      <c r="D1699" s="70">
        <v>1251.79</v>
      </c>
      <c r="E1699" s="69">
        <v>1307.6199999999999</v>
      </c>
      <c r="F1699" s="33">
        <v>1794</v>
      </c>
      <c r="G1699" s="34">
        <v>3153</v>
      </c>
      <c r="H1699" s="44">
        <v>3146</v>
      </c>
      <c r="I1699" s="71">
        <v>168.88</v>
      </c>
      <c r="J1699" s="72">
        <v>0</v>
      </c>
      <c r="K1699" s="38">
        <f t="shared" si="436"/>
        <v>16.888000000000002</v>
      </c>
      <c r="L1699" s="38">
        <f t="shared" si="437"/>
        <v>5.0663999999999998</v>
      </c>
      <c r="M1699" s="38">
        <f t="shared" si="438"/>
        <v>10.1328</v>
      </c>
      <c r="N1699" s="38">
        <f t="shared" si="439"/>
        <v>3.3776000000000002</v>
      </c>
      <c r="O1699" s="38">
        <f t="shared" si="440"/>
        <v>3.3776000000000002</v>
      </c>
      <c r="P1699" s="38">
        <f t="shared" si="441"/>
        <v>2.1110000000000002</v>
      </c>
      <c r="Q1699" s="38">
        <f t="shared" si="442"/>
        <v>8.4440000000000008</v>
      </c>
      <c r="R1699" s="38">
        <f t="shared" si="443"/>
        <v>1.5199199999999999</v>
      </c>
      <c r="S1699" s="38">
        <f t="shared" si="444"/>
        <v>0.16888</v>
      </c>
      <c r="T1699" s="39">
        <f t="shared" si="445"/>
        <v>219.96619999999999</v>
      </c>
    </row>
    <row r="1700" spans="1:20" ht="38.25" x14ac:dyDescent="0.2">
      <c r="A1700" s="1"/>
      <c r="B1700" s="133">
        <v>1481</v>
      </c>
      <c r="C1700" s="30" t="s">
        <v>1573</v>
      </c>
      <c r="D1700" s="70">
        <v>2503.58</v>
      </c>
      <c r="E1700" s="69">
        <v>2615.2399999999998</v>
      </c>
      <c r="F1700" s="33">
        <v>1795</v>
      </c>
      <c r="G1700" s="34">
        <v>3154</v>
      </c>
      <c r="H1700" s="44">
        <v>3146</v>
      </c>
      <c r="I1700" s="71">
        <v>228.27</v>
      </c>
      <c r="J1700" s="72">
        <v>0</v>
      </c>
      <c r="K1700" s="38">
        <f t="shared" si="436"/>
        <v>22.827000000000002</v>
      </c>
      <c r="L1700" s="38">
        <f t="shared" si="437"/>
        <v>6.8480999999999996</v>
      </c>
      <c r="M1700" s="38">
        <f t="shared" si="438"/>
        <v>13.696199999999999</v>
      </c>
      <c r="N1700" s="38">
        <f t="shared" si="439"/>
        <v>4.5654000000000003</v>
      </c>
      <c r="O1700" s="38">
        <f t="shared" si="440"/>
        <v>4.5654000000000003</v>
      </c>
      <c r="P1700" s="38">
        <f t="shared" si="441"/>
        <v>2.8533750000000002</v>
      </c>
      <c r="Q1700" s="38">
        <f t="shared" si="442"/>
        <v>11.413500000000001</v>
      </c>
      <c r="R1700" s="38">
        <f t="shared" si="443"/>
        <v>2.05443</v>
      </c>
      <c r="S1700" s="38">
        <f t="shared" si="444"/>
        <v>0.22827000000000003</v>
      </c>
      <c r="T1700" s="39">
        <f t="shared" si="445"/>
        <v>297.32167500000008</v>
      </c>
    </row>
    <row r="1701" spans="1:20" ht="38.25" x14ac:dyDescent="0.2">
      <c r="A1701" s="1"/>
      <c r="B1701" s="133">
        <v>1482</v>
      </c>
      <c r="C1701" s="30" t="s">
        <v>1574</v>
      </c>
      <c r="D1701" s="70">
        <v>6258.95</v>
      </c>
      <c r="E1701" s="69">
        <v>6538.1</v>
      </c>
      <c r="F1701" s="33">
        <v>1796</v>
      </c>
      <c r="G1701" s="34">
        <v>3155</v>
      </c>
      <c r="H1701" s="44">
        <v>3146</v>
      </c>
      <c r="I1701" s="71">
        <v>302.48</v>
      </c>
      <c r="J1701" s="72">
        <v>0</v>
      </c>
      <c r="K1701" s="38">
        <f t="shared" si="436"/>
        <v>30.248000000000005</v>
      </c>
      <c r="L1701" s="38">
        <f t="shared" si="437"/>
        <v>9.0744000000000007</v>
      </c>
      <c r="M1701" s="38">
        <f t="shared" si="438"/>
        <v>18.148800000000001</v>
      </c>
      <c r="N1701" s="38">
        <f t="shared" si="439"/>
        <v>6.0496000000000008</v>
      </c>
      <c r="O1701" s="38">
        <f t="shared" si="440"/>
        <v>6.0496000000000008</v>
      </c>
      <c r="P1701" s="38">
        <f t="shared" si="441"/>
        <v>3.7810000000000006</v>
      </c>
      <c r="Q1701" s="38">
        <f t="shared" si="442"/>
        <v>15.124000000000002</v>
      </c>
      <c r="R1701" s="38">
        <f t="shared" si="443"/>
        <v>2.7223199999999999</v>
      </c>
      <c r="S1701" s="38">
        <f t="shared" si="444"/>
        <v>0.30248000000000003</v>
      </c>
      <c r="T1701" s="39">
        <f t="shared" si="445"/>
        <v>393.98020000000008</v>
      </c>
    </row>
    <row r="1702" spans="1:20" ht="38.25" x14ac:dyDescent="0.2">
      <c r="A1702" s="1"/>
      <c r="B1702" s="133">
        <v>1483</v>
      </c>
      <c r="C1702" s="30" t="s">
        <v>1575</v>
      </c>
      <c r="D1702" s="70">
        <v>12517.88</v>
      </c>
      <c r="E1702" s="69">
        <v>13076.18</v>
      </c>
      <c r="F1702" s="33">
        <v>1797</v>
      </c>
      <c r="G1702" s="34">
        <v>3156</v>
      </c>
      <c r="H1702" s="44">
        <v>3146</v>
      </c>
      <c r="I1702" s="71">
        <v>458.36</v>
      </c>
      <c r="J1702" s="72">
        <v>0</v>
      </c>
      <c r="K1702" s="38">
        <f t="shared" si="436"/>
        <v>45.836000000000006</v>
      </c>
      <c r="L1702" s="38">
        <f t="shared" si="437"/>
        <v>13.7508</v>
      </c>
      <c r="M1702" s="38">
        <f t="shared" si="438"/>
        <v>27.5016</v>
      </c>
      <c r="N1702" s="38">
        <f t="shared" si="439"/>
        <v>9.1672000000000011</v>
      </c>
      <c r="O1702" s="38">
        <f t="shared" si="440"/>
        <v>9.1672000000000011</v>
      </c>
      <c r="P1702" s="38">
        <f t="shared" si="441"/>
        <v>5.7295000000000007</v>
      </c>
      <c r="Q1702" s="38">
        <f t="shared" si="442"/>
        <v>22.918000000000003</v>
      </c>
      <c r="R1702" s="38">
        <f t="shared" si="443"/>
        <v>4.1252399999999998</v>
      </c>
      <c r="S1702" s="38">
        <f t="shared" si="444"/>
        <v>0.45836000000000005</v>
      </c>
      <c r="T1702" s="39">
        <f t="shared" si="445"/>
        <v>597.01390000000004</v>
      </c>
    </row>
    <row r="1703" spans="1:20" ht="38.25" x14ac:dyDescent="0.2">
      <c r="A1703" s="1"/>
      <c r="B1703" s="133">
        <v>1484</v>
      </c>
      <c r="C1703" s="30" t="s">
        <v>1576</v>
      </c>
      <c r="D1703" s="70">
        <v>25035.77</v>
      </c>
      <c r="E1703" s="69">
        <v>26152.37</v>
      </c>
      <c r="F1703" s="33">
        <v>1798</v>
      </c>
      <c r="G1703" s="34">
        <v>3157</v>
      </c>
      <c r="H1703" s="44">
        <v>3146</v>
      </c>
      <c r="I1703" s="71">
        <v>604.96</v>
      </c>
      <c r="J1703" s="72">
        <v>0</v>
      </c>
      <c r="K1703" s="38">
        <f t="shared" si="436"/>
        <v>60.496000000000009</v>
      </c>
      <c r="L1703" s="38">
        <f t="shared" si="437"/>
        <v>18.148800000000001</v>
      </c>
      <c r="M1703" s="38">
        <f t="shared" si="438"/>
        <v>36.297600000000003</v>
      </c>
      <c r="N1703" s="38">
        <f t="shared" si="439"/>
        <v>12.099200000000002</v>
      </c>
      <c r="O1703" s="38">
        <f t="shared" si="440"/>
        <v>12.099200000000002</v>
      </c>
      <c r="P1703" s="38">
        <f t="shared" si="441"/>
        <v>7.5620000000000012</v>
      </c>
      <c r="Q1703" s="38">
        <f t="shared" si="442"/>
        <v>30.248000000000005</v>
      </c>
      <c r="R1703" s="38">
        <f t="shared" si="443"/>
        <v>5.4446399999999997</v>
      </c>
      <c r="S1703" s="38">
        <f t="shared" si="444"/>
        <v>0.60496000000000005</v>
      </c>
      <c r="T1703" s="39">
        <f t="shared" si="445"/>
        <v>787.96040000000016</v>
      </c>
    </row>
    <row r="1704" spans="1:20" ht="38.25" x14ac:dyDescent="0.2">
      <c r="A1704" s="1"/>
      <c r="B1704" s="133">
        <v>1485</v>
      </c>
      <c r="C1704" s="30" t="s">
        <v>1577</v>
      </c>
      <c r="D1704" s="70">
        <v>25035.77</v>
      </c>
      <c r="E1704" s="69">
        <v>26152.37</v>
      </c>
      <c r="F1704" s="33">
        <v>1799</v>
      </c>
      <c r="G1704" s="34">
        <v>3158</v>
      </c>
      <c r="H1704" s="44">
        <v>3146</v>
      </c>
      <c r="I1704" s="71">
        <v>757.12</v>
      </c>
      <c r="J1704" s="72">
        <v>0</v>
      </c>
      <c r="K1704" s="38">
        <f t="shared" si="436"/>
        <v>75.712000000000003</v>
      </c>
      <c r="L1704" s="38">
        <f t="shared" si="437"/>
        <v>22.7136</v>
      </c>
      <c r="M1704" s="38">
        <f t="shared" si="438"/>
        <v>45.427199999999999</v>
      </c>
      <c r="N1704" s="38">
        <f t="shared" si="439"/>
        <v>15.1424</v>
      </c>
      <c r="O1704" s="38">
        <f t="shared" si="440"/>
        <v>15.1424</v>
      </c>
      <c r="P1704" s="38">
        <f t="shared" si="441"/>
        <v>9.4640000000000004</v>
      </c>
      <c r="Q1704" s="38">
        <f t="shared" si="442"/>
        <v>37.856000000000002</v>
      </c>
      <c r="R1704" s="38">
        <f t="shared" si="443"/>
        <v>6.8140799999999997</v>
      </c>
      <c r="S1704" s="38">
        <f t="shared" si="444"/>
        <v>0.75712000000000002</v>
      </c>
      <c r="T1704" s="39">
        <f t="shared" si="445"/>
        <v>986.14879999999994</v>
      </c>
    </row>
    <row r="1705" spans="1:20" ht="38.25" x14ac:dyDescent="0.2">
      <c r="A1705" s="1"/>
      <c r="B1705" s="133">
        <v>1486</v>
      </c>
      <c r="C1705" s="30" t="s">
        <v>1578</v>
      </c>
      <c r="D1705" s="70" t="s">
        <v>67</v>
      </c>
      <c r="E1705" s="69" t="s">
        <v>67</v>
      </c>
      <c r="F1705" s="33">
        <v>1800</v>
      </c>
      <c r="G1705" s="34">
        <v>3159</v>
      </c>
      <c r="H1705" s="44">
        <v>3146</v>
      </c>
      <c r="I1705" s="71">
        <v>7.43</v>
      </c>
      <c r="J1705" s="72">
        <v>0</v>
      </c>
      <c r="K1705" s="38">
        <f t="shared" si="436"/>
        <v>0.74299999999999999</v>
      </c>
      <c r="L1705" s="38">
        <f t="shared" si="437"/>
        <v>0.22289999999999999</v>
      </c>
      <c r="M1705" s="38">
        <f t="shared" si="438"/>
        <v>0.44579999999999997</v>
      </c>
      <c r="N1705" s="38">
        <f t="shared" si="439"/>
        <v>0.14860000000000001</v>
      </c>
      <c r="O1705" s="38">
        <f t="shared" si="440"/>
        <v>0.14860000000000001</v>
      </c>
      <c r="P1705" s="38">
        <f t="shared" si="441"/>
        <v>9.2874999999999999E-2</v>
      </c>
      <c r="Q1705" s="38">
        <f t="shared" si="442"/>
        <v>0.3715</v>
      </c>
      <c r="R1705" s="38">
        <f t="shared" si="443"/>
        <v>6.6869999999999999E-2</v>
      </c>
      <c r="S1705" s="38">
        <f t="shared" si="444"/>
        <v>7.43E-3</v>
      </c>
      <c r="T1705" s="39">
        <f t="shared" si="445"/>
        <v>9.6775749999999974</v>
      </c>
    </row>
    <row r="1706" spans="1:20" ht="38.25" x14ac:dyDescent="0.2">
      <c r="A1706" s="1"/>
      <c r="B1706" s="133">
        <v>1487</v>
      </c>
      <c r="C1706" s="30" t="s">
        <v>1579</v>
      </c>
      <c r="D1706" s="70" t="s">
        <v>67</v>
      </c>
      <c r="E1706" s="69" t="s">
        <v>67</v>
      </c>
      <c r="F1706" s="33">
        <v>1801</v>
      </c>
      <c r="G1706" s="34">
        <v>3160</v>
      </c>
      <c r="H1706" s="44">
        <v>3146</v>
      </c>
      <c r="I1706" s="71">
        <v>37.11</v>
      </c>
      <c r="J1706" s="72">
        <v>0</v>
      </c>
      <c r="K1706" s="38">
        <f t="shared" si="436"/>
        <v>3.7110000000000003</v>
      </c>
      <c r="L1706" s="38">
        <f t="shared" si="437"/>
        <v>1.1133</v>
      </c>
      <c r="M1706" s="38">
        <f t="shared" si="438"/>
        <v>2.2265999999999999</v>
      </c>
      <c r="N1706" s="38">
        <f t="shared" si="439"/>
        <v>0.74219999999999997</v>
      </c>
      <c r="O1706" s="38">
        <f t="shared" si="440"/>
        <v>0.74219999999999997</v>
      </c>
      <c r="P1706" s="38">
        <f t="shared" si="441"/>
        <v>0.46387500000000004</v>
      </c>
      <c r="Q1706" s="38">
        <f t="shared" si="442"/>
        <v>1.8555000000000001</v>
      </c>
      <c r="R1706" s="38">
        <f t="shared" si="443"/>
        <v>0.33398999999999995</v>
      </c>
      <c r="S1706" s="38">
        <f t="shared" si="444"/>
        <v>3.7109999999999997E-2</v>
      </c>
      <c r="T1706" s="39">
        <f t="shared" si="445"/>
        <v>48.335774999999991</v>
      </c>
    </row>
    <row r="1707" spans="1:20" ht="38.25" x14ac:dyDescent="0.2">
      <c r="A1707" s="1"/>
      <c r="B1707" s="133">
        <v>1488</v>
      </c>
      <c r="C1707" s="30" t="s">
        <v>1580</v>
      </c>
      <c r="D1707" s="70" t="s">
        <v>67</v>
      </c>
      <c r="E1707" s="69" t="s">
        <v>67</v>
      </c>
      <c r="F1707" s="33">
        <v>1802</v>
      </c>
      <c r="G1707" s="34">
        <v>3161</v>
      </c>
      <c r="H1707" s="44">
        <v>3146</v>
      </c>
      <c r="I1707" s="71">
        <f>57.53</f>
        <v>57.53</v>
      </c>
      <c r="J1707" s="72">
        <v>0</v>
      </c>
      <c r="K1707" s="38">
        <f t="shared" si="436"/>
        <v>5.7530000000000001</v>
      </c>
      <c r="L1707" s="38">
        <f t="shared" si="437"/>
        <v>1.7259</v>
      </c>
      <c r="M1707" s="38">
        <f t="shared" si="438"/>
        <v>3.4518</v>
      </c>
      <c r="N1707" s="38">
        <f t="shared" si="439"/>
        <v>1.1506000000000001</v>
      </c>
      <c r="O1707" s="38">
        <f t="shared" si="440"/>
        <v>1.1506000000000001</v>
      </c>
      <c r="P1707" s="38">
        <f t="shared" si="441"/>
        <v>0.71912500000000001</v>
      </c>
      <c r="Q1707" s="38">
        <f t="shared" si="442"/>
        <v>2.8765000000000001</v>
      </c>
      <c r="R1707" s="38">
        <f t="shared" si="443"/>
        <v>0.51776999999999995</v>
      </c>
      <c r="S1707" s="38">
        <f t="shared" si="444"/>
        <v>5.7530000000000005E-2</v>
      </c>
      <c r="T1707" s="39">
        <f t="shared" si="445"/>
        <v>74.932825000000008</v>
      </c>
    </row>
    <row r="1708" spans="1:20" ht="38.25" x14ac:dyDescent="0.2">
      <c r="A1708" s="1"/>
      <c r="B1708" s="133">
        <v>1489</v>
      </c>
      <c r="C1708" s="30" t="s">
        <v>1581</v>
      </c>
      <c r="D1708" s="70" t="s">
        <v>67</v>
      </c>
      <c r="E1708" s="69" t="s">
        <v>67</v>
      </c>
      <c r="F1708" s="33">
        <v>1803</v>
      </c>
      <c r="G1708" s="34">
        <v>3162</v>
      </c>
      <c r="H1708" s="44">
        <v>3146</v>
      </c>
      <c r="I1708" s="71">
        <v>8.2100000000000009</v>
      </c>
      <c r="J1708" s="72">
        <v>0</v>
      </c>
      <c r="K1708" s="38">
        <f t="shared" si="436"/>
        <v>0.82100000000000017</v>
      </c>
      <c r="L1708" s="38">
        <f t="shared" si="437"/>
        <v>0.24630000000000002</v>
      </c>
      <c r="M1708" s="38">
        <f t="shared" si="438"/>
        <v>0.49260000000000004</v>
      </c>
      <c r="N1708" s="38">
        <f t="shared" si="439"/>
        <v>0.16420000000000001</v>
      </c>
      <c r="O1708" s="38">
        <f t="shared" si="440"/>
        <v>0.16420000000000001</v>
      </c>
      <c r="P1708" s="38">
        <f t="shared" si="441"/>
        <v>0.10262500000000002</v>
      </c>
      <c r="Q1708" s="38">
        <f t="shared" si="442"/>
        <v>0.41050000000000009</v>
      </c>
      <c r="R1708" s="38">
        <f t="shared" si="443"/>
        <v>7.3889999999999997E-2</v>
      </c>
      <c r="S1708" s="38">
        <f t="shared" si="444"/>
        <v>8.2100000000000003E-3</v>
      </c>
      <c r="T1708" s="39">
        <f t="shared" si="445"/>
        <v>10.693524999999999</v>
      </c>
    </row>
    <row r="1709" spans="1:20" ht="38.25" x14ac:dyDescent="0.2">
      <c r="A1709" s="1"/>
      <c r="B1709" s="133">
        <v>1490</v>
      </c>
      <c r="C1709" s="30" t="s">
        <v>1582</v>
      </c>
      <c r="D1709" s="70">
        <v>62.59</v>
      </c>
      <c r="E1709" s="69">
        <v>65.38</v>
      </c>
      <c r="F1709" s="33">
        <v>1804</v>
      </c>
      <c r="G1709" s="34">
        <v>3163</v>
      </c>
      <c r="H1709" s="44">
        <v>3146</v>
      </c>
      <c r="I1709" s="71">
        <f t="shared" ref="I1709:I1720" si="446">I1693*0.4</f>
        <v>6.6720000000000006</v>
      </c>
      <c r="J1709" s="72">
        <v>0</v>
      </c>
      <c r="K1709" s="38">
        <f t="shared" si="436"/>
        <v>0.66720000000000013</v>
      </c>
      <c r="L1709" s="38">
        <f t="shared" si="437"/>
        <v>0.20016</v>
      </c>
      <c r="M1709" s="38">
        <f t="shared" si="438"/>
        <v>0.40032000000000001</v>
      </c>
      <c r="N1709" s="38">
        <f t="shared" si="439"/>
        <v>0.13344</v>
      </c>
      <c r="O1709" s="38">
        <f t="shared" si="440"/>
        <v>0.13344</v>
      </c>
      <c r="P1709" s="38">
        <f t="shared" si="441"/>
        <v>8.3400000000000016E-2</v>
      </c>
      <c r="Q1709" s="38">
        <f t="shared" si="442"/>
        <v>0.33360000000000006</v>
      </c>
      <c r="R1709" s="38">
        <f t="shared" si="443"/>
        <v>6.0048000000000004E-2</v>
      </c>
      <c r="S1709" s="38">
        <f t="shared" si="444"/>
        <v>6.6720000000000008E-3</v>
      </c>
      <c r="T1709" s="39">
        <f t="shared" si="445"/>
        <v>8.6902800000000013</v>
      </c>
    </row>
    <row r="1710" spans="1:20" ht="38.25" x14ac:dyDescent="0.2">
      <c r="A1710" s="1"/>
      <c r="B1710" s="133">
        <v>1491</v>
      </c>
      <c r="C1710" s="30" t="s">
        <v>1583</v>
      </c>
      <c r="D1710" s="70">
        <v>125.18</v>
      </c>
      <c r="E1710" s="69">
        <v>130.76</v>
      </c>
      <c r="F1710" s="33">
        <v>1805</v>
      </c>
      <c r="G1710" s="34">
        <v>3164</v>
      </c>
      <c r="H1710" s="44">
        <v>3146</v>
      </c>
      <c r="I1710" s="71">
        <f t="shared" si="446"/>
        <v>9.652000000000001</v>
      </c>
      <c r="J1710" s="72">
        <v>0</v>
      </c>
      <c r="K1710" s="38">
        <f t="shared" si="436"/>
        <v>0.96520000000000017</v>
      </c>
      <c r="L1710" s="38">
        <f t="shared" si="437"/>
        <v>0.28956000000000004</v>
      </c>
      <c r="M1710" s="38">
        <f t="shared" si="438"/>
        <v>0.57912000000000008</v>
      </c>
      <c r="N1710" s="38">
        <f t="shared" si="439"/>
        <v>0.19304000000000002</v>
      </c>
      <c r="O1710" s="38">
        <f t="shared" si="440"/>
        <v>0.19304000000000002</v>
      </c>
      <c r="P1710" s="38">
        <f t="shared" si="441"/>
        <v>0.12065000000000002</v>
      </c>
      <c r="Q1710" s="38">
        <f t="shared" si="442"/>
        <v>0.48260000000000008</v>
      </c>
      <c r="R1710" s="38">
        <f t="shared" si="443"/>
        <v>8.6868000000000001E-2</v>
      </c>
      <c r="S1710" s="38">
        <f t="shared" si="444"/>
        <v>9.6520000000000009E-3</v>
      </c>
      <c r="T1710" s="39">
        <f t="shared" si="445"/>
        <v>12.571730000000001</v>
      </c>
    </row>
    <row r="1711" spans="1:20" ht="38.25" x14ac:dyDescent="0.2">
      <c r="A1711" s="1"/>
      <c r="B1711" s="133">
        <v>1492</v>
      </c>
      <c r="C1711" s="30" t="s">
        <v>1584</v>
      </c>
      <c r="D1711" s="70">
        <v>250.35</v>
      </c>
      <c r="E1711" s="69">
        <v>261.52</v>
      </c>
      <c r="F1711" s="33">
        <v>1806</v>
      </c>
      <c r="G1711" s="34">
        <v>3165</v>
      </c>
      <c r="H1711" s="44">
        <v>3146</v>
      </c>
      <c r="I1711" s="71">
        <f t="shared" si="446"/>
        <v>17.812000000000001</v>
      </c>
      <c r="J1711" s="72">
        <v>0</v>
      </c>
      <c r="K1711" s="38">
        <f t="shared" si="436"/>
        <v>1.7812000000000001</v>
      </c>
      <c r="L1711" s="38">
        <f t="shared" si="437"/>
        <v>0.53436000000000006</v>
      </c>
      <c r="M1711" s="38">
        <f t="shared" si="438"/>
        <v>1.0687200000000001</v>
      </c>
      <c r="N1711" s="38">
        <f t="shared" si="439"/>
        <v>0.35624000000000006</v>
      </c>
      <c r="O1711" s="38">
        <f t="shared" si="440"/>
        <v>0.35624000000000006</v>
      </c>
      <c r="P1711" s="38">
        <f t="shared" si="441"/>
        <v>0.22265000000000001</v>
      </c>
      <c r="Q1711" s="38">
        <f t="shared" si="442"/>
        <v>0.89060000000000006</v>
      </c>
      <c r="R1711" s="38">
        <f t="shared" si="443"/>
        <v>0.16030800000000001</v>
      </c>
      <c r="S1711" s="38">
        <f t="shared" si="444"/>
        <v>1.7812000000000001E-2</v>
      </c>
      <c r="T1711" s="39">
        <f t="shared" si="445"/>
        <v>23.200130000000001</v>
      </c>
    </row>
    <row r="1712" spans="1:20" ht="38.25" x14ac:dyDescent="0.2">
      <c r="A1712" s="1"/>
      <c r="B1712" s="133">
        <v>1493</v>
      </c>
      <c r="C1712" s="30" t="s">
        <v>1585</v>
      </c>
      <c r="D1712" s="70">
        <v>375.54</v>
      </c>
      <c r="E1712" s="69">
        <v>392.29</v>
      </c>
      <c r="F1712" s="33">
        <v>1807</v>
      </c>
      <c r="G1712" s="34">
        <v>3166</v>
      </c>
      <c r="H1712" s="44">
        <v>3146</v>
      </c>
      <c r="I1712" s="71">
        <f t="shared" si="446"/>
        <v>27.463999999999999</v>
      </c>
      <c r="J1712" s="72">
        <v>0</v>
      </c>
      <c r="K1712" s="38">
        <f t="shared" si="436"/>
        <v>2.7464</v>
      </c>
      <c r="L1712" s="38">
        <f t="shared" si="437"/>
        <v>0.82391999999999987</v>
      </c>
      <c r="M1712" s="38">
        <f t="shared" si="438"/>
        <v>1.6478399999999997</v>
      </c>
      <c r="N1712" s="38">
        <f t="shared" si="439"/>
        <v>0.54927999999999999</v>
      </c>
      <c r="O1712" s="38">
        <f t="shared" si="440"/>
        <v>0.54927999999999999</v>
      </c>
      <c r="P1712" s="38">
        <f t="shared" si="441"/>
        <v>0.34329999999999999</v>
      </c>
      <c r="Q1712" s="38">
        <f t="shared" si="442"/>
        <v>1.3732</v>
      </c>
      <c r="R1712" s="38">
        <f t="shared" si="443"/>
        <v>0.24717599999999998</v>
      </c>
      <c r="S1712" s="38">
        <f t="shared" si="444"/>
        <v>2.7463999999999999E-2</v>
      </c>
      <c r="T1712" s="39">
        <f t="shared" si="445"/>
        <v>35.771860000000011</v>
      </c>
    </row>
    <row r="1713" spans="1:20" ht="38.25" x14ac:dyDescent="0.2">
      <c r="A1713" s="1"/>
      <c r="B1713" s="133">
        <v>1494</v>
      </c>
      <c r="C1713" s="30" t="s">
        <v>1586</v>
      </c>
      <c r="D1713" s="70">
        <v>500.72</v>
      </c>
      <c r="E1713" s="69">
        <v>523.04999999999995</v>
      </c>
      <c r="F1713" s="33">
        <v>1808</v>
      </c>
      <c r="G1713" s="34">
        <v>3167</v>
      </c>
      <c r="H1713" s="44">
        <v>3146</v>
      </c>
      <c r="I1713" s="71">
        <f t="shared" si="446"/>
        <v>43.792000000000002</v>
      </c>
      <c r="J1713" s="72">
        <v>0</v>
      </c>
      <c r="K1713" s="38">
        <f t="shared" si="436"/>
        <v>4.3792</v>
      </c>
      <c r="L1713" s="38">
        <f t="shared" si="437"/>
        <v>1.31376</v>
      </c>
      <c r="M1713" s="38">
        <f t="shared" si="438"/>
        <v>2.6275200000000001</v>
      </c>
      <c r="N1713" s="38">
        <f t="shared" si="439"/>
        <v>0.87584000000000006</v>
      </c>
      <c r="O1713" s="38">
        <f t="shared" si="440"/>
        <v>0.87584000000000006</v>
      </c>
      <c r="P1713" s="38">
        <f t="shared" si="441"/>
        <v>0.5474</v>
      </c>
      <c r="Q1713" s="38">
        <f t="shared" si="442"/>
        <v>2.1896</v>
      </c>
      <c r="R1713" s="38">
        <f t="shared" si="443"/>
        <v>0.39412799999999998</v>
      </c>
      <c r="S1713" s="38">
        <f t="shared" si="444"/>
        <v>4.3792000000000005E-2</v>
      </c>
      <c r="T1713" s="39">
        <f t="shared" si="445"/>
        <v>57.039079999999998</v>
      </c>
    </row>
    <row r="1714" spans="1:20" ht="38.25" x14ac:dyDescent="0.2">
      <c r="A1714" s="1"/>
      <c r="B1714" s="133">
        <v>1495</v>
      </c>
      <c r="C1714" s="30" t="s">
        <v>1587</v>
      </c>
      <c r="D1714" s="70">
        <v>625.89</v>
      </c>
      <c r="E1714" s="69">
        <v>653.79999999999995</v>
      </c>
      <c r="F1714" s="33">
        <v>1809</v>
      </c>
      <c r="G1714" s="34">
        <v>3168</v>
      </c>
      <c r="H1714" s="44">
        <v>3146</v>
      </c>
      <c r="I1714" s="71">
        <f t="shared" si="446"/>
        <v>49.731999999999999</v>
      </c>
      <c r="J1714" s="72">
        <v>0</v>
      </c>
      <c r="K1714" s="38">
        <f t="shared" si="436"/>
        <v>4.9732000000000003</v>
      </c>
      <c r="L1714" s="38">
        <f t="shared" si="437"/>
        <v>1.49196</v>
      </c>
      <c r="M1714" s="38">
        <f t="shared" si="438"/>
        <v>2.9839199999999999</v>
      </c>
      <c r="N1714" s="38">
        <f t="shared" si="439"/>
        <v>0.99463999999999997</v>
      </c>
      <c r="O1714" s="38">
        <f t="shared" si="440"/>
        <v>0.99463999999999997</v>
      </c>
      <c r="P1714" s="38">
        <f t="shared" si="441"/>
        <v>0.62165000000000004</v>
      </c>
      <c r="Q1714" s="38">
        <f t="shared" si="442"/>
        <v>2.4866000000000001</v>
      </c>
      <c r="R1714" s="38">
        <f t="shared" si="443"/>
        <v>0.44758799999999999</v>
      </c>
      <c r="S1714" s="38">
        <f t="shared" si="444"/>
        <v>4.9731999999999998E-2</v>
      </c>
      <c r="T1714" s="39">
        <f t="shared" si="445"/>
        <v>64.775929999999988</v>
      </c>
    </row>
    <row r="1715" spans="1:20" ht="38.25" x14ac:dyDescent="0.2">
      <c r="A1715" s="1"/>
      <c r="B1715" s="133">
        <v>1496</v>
      </c>
      <c r="C1715" s="30" t="s">
        <v>1588</v>
      </c>
      <c r="D1715" s="70">
        <v>1251.79</v>
      </c>
      <c r="E1715" s="69">
        <v>1307.6199999999999</v>
      </c>
      <c r="F1715" s="33">
        <v>1810</v>
      </c>
      <c r="G1715" s="34">
        <v>3169</v>
      </c>
      <c r="H1715" s="44">
        <v>3146</v>
      </c>
      <c r="I1715" s="71">
        <f t="shared" si="446"/>
        <v>67.552000000000007</v>
      </c>
      <c r="J1715" s="72">
        <v>0</v>
      </c>
      <c r="K1715" s="38">
        <f t="shared" si="436"/>
        <v>6.7552000000000012</v>
      </c>
      <c r="L1715" s="38">
        <f t="shared" si="437"/>
        <v>2.0265599999999999</v>
      </c>
      <c r="M1715" s="38">
        <f t="shared" si="438"/>
        <v>4.0531199999999998</v>
      </c>
      <c r="N1715" s="38">
        <f t="shared" si="439"/>
        <v>1.3510400000000002</v>
      </c>
      <c r="O1715" s="38">
        <f t="shared" si="440"/>
        <v>1.3510400000000002</v>
      </c>
      <c r="P1715" s="38">
        <f t="shared" si="441"/>
        <v>0.84440000000000015</v>
      </c>
      <c r="Q1715" s="38">
        <f t="shared" si="442"/>
        <v>3.3776000000000006</v>
      </c>
      <c r="R1715" s="38">
        <f t="shared" si="443"/>
        <v>0.60796800000000006</v>
      </c>
      <c r="S1715" s="38">
        <f t="shared" si="444"/>
        <v>6.7552000000000015E-2</v>
      </c>
      <c r="T1715" s="39">
        <f t="shared" si="445"/>
        <v>87.986480000000014</v>
      </c>
    </row>
    <row r="1716" spans="1:20" ht="38.25" x14ac:dyDescent="0.2">
      <c r="A1716" s="1"/>
      <c r="B1716" s="133">
        <v>1497</v>
      </c>
      <c r="C1716" s="30" t="s">
        <v>1589</v>
      </c>
      <c r="D1716" s="70">
        <v>2503.58</v>
      </c>
      <c r="E1716" s="69">
        <v>2615.2399999999998</v>
      </c>
      <c r="F1716" s="33">
        <v>1811</v>
      </c>
      <c r="G1716" s="34">
        <v>3170</v>
      </c>
      <c r="H1716" s="44">
        <v>3146</v>
      </c>
      <c r="I1716" s="71">
        <f t="shared" si="446"/>
        <v>91.308000000000007</v>
      </c>
      <c r="J1716" s="72">
        <v>0</v>
      </c>
      <c r="K1716" s="38">
        <f t="shared" si="436"/>
        <v>9.1308000000000007</v>
      </c>
      <c r="L1716" s="38">
        <f t="shared" si="437"/>
        <v>2.7392400000000001</v>
      </c>
      <c r="M1716" s="38">
        <f t="shared" si="438"/>
        <v>5.4784800000000002</v>
      </c>
      <c r="N1716" s="38">
        <f t="shared" si="439"/>
        <v>1.8261600000000002</v>
      </c>
      <c r="O1716" s="38">
        <f t="shared" si="440"/>
        <v>1.8261600000000002</v>
      </c>
      <c r="P1716" s="38">
        <f t="shared" si="441"/>
        <v>1.1413500000000001</v>
      </c>
      <c r="Q1716" s="38">
        <f t="shared" si="442"/>
        <v>4.5654000000000003</v>
      </c>
      <c r="R1716" s="38">
        <f t="shared" si="443"/>
        <v>0.82177199999999995</v>
      </c>
      <c r="S1716" s="38">
        <f t="shared" si="444"/>
        <v>9.1308000000000014E-2</v>
      </c>
      <c r="T1716" s="39">
        <f t="shared" si="445"/>
        <v>118.92867000000001</v>
      </c>
    </row>
    <row r="1717" spans="1:20" ht="38.25" x14ac:dyDescent="0.2">
      <c r="A1717" s="1"/>
      <c r="B1717" s="133">
        <v>1498</v>
      </c>
      <c r="C1717" s="30" t="s">
        <v>1590</v>
      </c>
      <c r="D1717" s="70">
        <v>6258.95</v>
      </c>
      <c r="E1717" s="69">
        <v>6538.1</v>
      </c>
      <c r="F1717" s="33">
        <v>1812</v>
      </c>
      <c r="G1717" s="34">
        <v>3171</v>
      </c>
      <c r="H1717" s="44">
        <v>3146</v>
      </c>
      <c r="I1717" s="71">
        <f t="shared" si="446"/>
        <v>120.99200000000002</v>
      </c>
      <c r="J1717" s="72">
        <v>0</v>
      </c>
      <c r="K1717" s="38">
        <f t="shared" si="436"/>
        <v>12.099200000000003</v>
      </c>
      <c r="L1717" s="38">
        <f t="shared" si="437"/>
        <v>3.6297600000000005</v>
      </c>
      <c r="M1717" s="38">
        <f t="shared" si="438"/>
        <v>7.2595200000000011</v>
      </c>
      <c r="N1717" s="38">
        <f t="shared" si="439"/>
        <v>2.4198400000000002</v>
      </c>
      <c r="O1717" s="38">
        <f t="shared" si="440"/>
        <v>2.4198400000000002</v>
      </c>
      <c r="P1717" s="38">
        <f t="shared" si="441"/>
        <v>1.5124000000000004</v>
      </c>
      <c r="Q1717" s="38">
        <f t="shared" si="442"/>
        <v>6.0496000000000016</v>
      </c>
      <c r="R1717" s="38">
        <f t="shared" si="443"/>
        <v>1.0889280000000001</v>
      </c>
      <c r="S1717" s="38">
        <f t="shared" si="444"/>
        <v>0.12099200000000002</v>
      </c>
      <c r="T1717" s="39">
        <f t="shared" si="445"/>
        <v>157.59208000000004</v>
      </c>
    </row>
    <row r="1718" spans="1:20" ht="38.25" x14ac:dyDescent="0.2">
      <c r="A1718" s="1"/>
      <c r="B1718" s="133">
        <v>1499</v>
      </c>
      <c r="C1718" s="30" t="s">
        <v>1591</v>
      </c>
      <c r="D1718" s="70">
        <v>12517.88</v>
      </c>
      <c r="E1718" s="69">
        <v>13076.18</v>
      </c>
      <c r="F1718" s="33">
        <v>1813</v>
      </c>
      <c r="G1718" s="34">
        <v>3172</v>
      </c>
      <c r="H1718" s="44">
        <v>3146</v>
      </c>
      <c r="I1718" s="71">
        <f t="shared" si="446"/>
        <v>183.34400000000002</v>
      </c>
      <c r="J1718" s="72">
        <v>0</v>
      </c>
      <c r="K1718" s="38">
        <f t="shared" si="436"/>
        <v>18.334400000000002</v>
      </c>
      <c r="L1718" s="38">
        <f t="shared" si="437"/>
        <v>5.5003200000000003</v>
      </c>
      <c r="M1718" s="38">
        <f t="shared" si="438"/>
        <v>11.000640000000001</v>
      </c>
      <c r="N1718" s="38">
        <f t="shared" si="439"/>
        <v>3.6668800000000004</v>
      </c>
      <c r="O1718" s="38">
        <f t="shared" si="440"/>
        <v>3.6668800000000004</v>
      </c>
      <c r="P1718" s="38">
        <f t="shared" si="441"/>
        <v>2.2918000000000003</v>
      </c>
      <c r="Q1718" s="38">
        <f t="shared" si="442"/>
        <v>9.1672000000000011</v>
      </c>
      <c r="R1718" s="38">
        <f t="shared" si="443"/>
        <v>1.650096</v>
      </c>
      <c r="S1718" s="38">
        <f t="shared" si="444"/>
        <v>0.18334400000000003</v>
      </c>
      <c r="T1718" s="39">
        <f t="shared" si="445"/>
        <v>238.80555999999999</v>
      </c>
    </row>
    <row r="1719" spans="1:20" ht="38.25" x14ac:dyDescent="0.2">
      <c r="A1719" s="1"/>
      <c r="B1719" s="133">
        <v>1500</v>
      </c>
      <c r="C1719" s="30" t="s">
        <v>1592</v>
      </c>
      <c r="D1719" s="70">
        <v>25035.77</v>
      </c>
      <c r="E1719" s="69">
        <v>26152.37</v>
      </c>
      <c r="F1719" s="33">
        <v>1814</v>
      </c>
      <c r="G1719" s="34">
        <v>3173</v>
      </c>
      <c r="H1719" s="44">
        <v>3146</v>
      </c>
      <c r="I1719" s="71">
        <f t="shared" si="446"/>
        <v>241.98400000000004</v>
      </c>
      <c r="J1719" s="72">
        <v>0</v>
      </c>
      <c r="K1719" s="38">
        <f t="shared" si="436"/>
        <v>24.198400000000007</v>
      </c>
      <c r="L1719" s="38">
        <f t="shared" si="437"/>
        <v>7.2595200000000011</v>
      </c>
      <c r="M1719" s="38">
        <f t="shared" si="438"/>
        <v>14.519040000000002</v>
      </c>
      <c r="N1719" s="38">
        <f t="shared" si="439"/>
        <v>4.8396800000000004</v>
      </c>
      <c r="O1719" s="38">
        <f t="shared" si="440"/>
        <v>4.8396800000000004</v>
      </c>
      <c r="P1719" s="38">
        <f t="shared" si="441"/>
        <v>3.0248000000000008</v>
      </c>
      <c r="Q1719" s="38">
        <f t="shared" si="442"/>
        <v>12.099200000000003</v>
      </c>
      <c r="R1719" s="38">
        <f t="shared" si="443"/>
        <v>2.1778560000000002</v>
      </c>
      <c r="S1719" s="38">
        <f t="shared" si="444"/>
        <v>0.24198400000000003</v>
      </c>
      <c r="T1719" s="39">
        <f t="shared" si="445"/>
        <v>315.18416000000008</v>
      </c>
    </row>
    <row r="1720" spans="1:20" ht="38.25" x14ac:dyDescent="0.2">
      <c r="A1720" s="1"/>
      <c r="B1720" s="133">
        <v>1501</v>
      </c>
      <c r="C1720" s="30" t="s">
        <v>1593</v>
      </c>
      <c r="D1720" s="70">
        <v>25035.77</v>
      </c>
      <c r="E1720" s="69">
        <v>26152.37</v>
      </c>
      <c r="F1720" s="33">
        <v>1815</v>
      </c>
      <c r="G1720" s="34">
        <v>3174</v>
      </c>
      <c r="H1720" s="44">
        <v>3146</v>
      </c>
      <c r="I1720" s="71">
        <f t="shared" si="446"/>
        <v>302.84800000000001</v>
      </c>
      <c r="J1720" s="72">
        <v>0</v>
      </c>
      <c r="K1720" s="38">
        <f t="shared" si="436"/>
        <v>30.284800000000004</v>
      </c>
      <c r="L1720" s="38">
        <f t="shared" si="437"/>
        <v>9.0854400000000002</v>
      </c>
      <c r="M1720" s="38">
        <f t="shared" si="438"/>
        <v>18.17088</v>
      </c>
      <c r="N1720" s="38">
        <f t="shared" si="439"/>
        <v>6.0569600000000001</v>
      </c>
      <c r="O1720" s="38">
        <f t="shared" si="440"/>
        <v>6.0569600000000001</v>
      </c>
      <c r="P1720" s="38">
        <f t="shared" si="441"/>
        <v>3.7856000000000005</v>
      </c>
      <c r="Q1720" s="38">
        <f t="shared" si="442"/>
        <v>15.142400000000002</v>
      </c>
      <c r="R1720" s="38">
        <f t="shared" si="443"/>
        <v>2.7256320000000001</v>
      </c>
      <c r="S1720" s="38">
        <f t="shared" si="444"/>
        <v>0.30284800000000001</v>
      </c>
      <c r="T1720" s="39">
        <f t="shared" si="445"/>
        <v>394.45952000000005</v>
      </c>
    </row>
    <row r="1721" spans="1:20" ht="28.5" x14ac:dyDescent="0.2">
      <c r="A1721" s="1"/>
      <c r="B1721" s="133">
        <v>1502</v>
      </c>
      <c r="C1721" s="30" t="s">
        <v>1594</v>
      </c>
      <c r="D1721" s="70" t="s">
        <v>67</v>
      </c>
      <c r="E1721" s="69" t="s">
        <v>67</v>
      </c>
      <c r="F1721" s="33">
        <v>1816</v>
      </c>
      <c r="G1721" s="34">
        <v>3175</v>
      </c>
      <c r="H1721" s="44">
        <v>3146</v>
      </c>
      <c r="I1721" s="71">
        <v>57.53</v>
      </c>
      <c r="J1721" s="72">
        <v>0</v>
      </c>
      <c r="K1721" s="38">
        <f t="shared" si="436"/>
        <v>5.7530000000000001</v>
      </c>
      <c r="L1721" s="38">
        <f t="shared" si="437"/>
        <v>1.7259</v>
      </c>
      <c r="M1721" s="38">
        <f t="shared" si="438"/>
        <v>3.4518</v>
      </c>
      <c r="N1721" s="38">
        <f t="shared" si="439"/>
        <v>1.1506000000000001</v>
      </c>
      <c r="O1721" s="38">
        <f t="shared" si="440"/>
        <v>1.1506000000000001</v>
      </c>
      <c r="P1721" s="38">
        <f t="shared" si="441"/>
        <v>0.71912500000000001</v>
      </c>
      <c r="Q1721" s="38">
        <f t="shared" si="442"/>
        <v>2.8765000000000001</v>
      </c>
      <c r="R1721" s="38">
        <f t="shared" si="443"/>
        <v>0.51776999999999995</v>
      </c>
      <c r="S1721" s="38">
        <f t="shared" si="444"/>
        <v>5.7530000000000005E-2</v>
      </c>
      <c r="T1721" s="39">
        <f t="shared" si="445"/>
        <v>74.932825000000008</v>
      </c>
    </row>
    <row r="1722" spans="1:20" ht="28.5" x14ac:dyDescent="0.2">
      <c r="A1722" s="1"/>
      <c r="B1722" s="133">
        <v>1503</v>
      </c>
      <c r="C1722" s="30" t="s">
        <v>1595</v>
      </c>
      <c r="D1722" s="70" t="s">
        <v>67</v>
      </c>
      <c r="E1722" s="69" t="s">
        <v>67</v>
      </c>
      <c r="F1722" s="33">
        <v>1817</v>
      </c>
      <c r="G1722" s="34">
        <v>3176</v>
      </c>
      <c r="H1722" s="44">
        <v>3146</v>
      </c>
      <c r="I1722" s="71">
        <v>3.72</v>
      </c>
      <c r="J1722" s="72">
        <v>0</v>
      </c>
      <c r="K1722" s="38">
        <f t="shared" si="436"/>
        <v>0.37200000000000005</v>
      </c>
      <c r="L1722" s="38">
        <f t="shared" si="437"/>
        <v>0.1116</v>
      </c>
      <c r="M1722" s="38">
        <f t="shared" si="438"/>
        <v>0.22320000000000001</v>
      </c>
      <c r="N1722" s="38">
        <f t="shared" si="439"/>
        <v>7.4400000000000008E-2</v>
      </c>
      <c r="O1722" s="38">
        <f t="shared" si="440"/>
        <v>7.4400000000000008E-2</v>
      </c>
      <c r="P1722" s="38">
        <f t="shared" si="441"/>
        <v>4.6500000000000007E-2</v>
      </c>
      <c r="Q1722" s="38">
        <f t="shared" si="442"/>
        <v>0.18600000000000003</v>
      </c>
      <c r="R1722" s="38">
        <f t="shared" si="443"/>
        <v>3.3479999999999996E-2</v>
      </c>
      <c r="S1722" s="38">
        <f t="shared" si="444"/>
        <v>3.7200000000000002E-3</v>
      </c>
      <c r="T1722" s="39">
        <f t="shared" si="445"/>
        <v>4.8453000000000008</v>
      </c>
    </row>
    <row r="1723" spans="1:20" ht="38.25" x14ac:dyDescent="0.2">
      <c r="A1723" s="1"/>
      <c r="B1723" s="133">
        <v>1504</v>
      </c>
      <c r="C1723" s="30" t="s">
        <v>1596</v>
      </c>
      <c r="D1723" s="70" t="s">
        <v>67</v>
      </c>
      <c r="E1723" s="69" t="s">
        <v>67</v>
      </c>
      <c r="F1723" s="33">
        <v>1818</v>
      </c>
      <c r="G1723" s="34">
        <v>3177</v>
      </c>
      <c r="H1723" s="44">
        <v>3146</v>
      </c>
      <c r="I1723" s="71">
        <v>11.14</v>
      </c>
      <c r="J1723" s="72">
        <v>0</v>
      </c>
      <c r="K1723" s="38">
        <f t="shared" si="436"/>
        <v>1.1140000000000001</v>
      </c>
      <c r="L1723" s="38">
        <f t="shared" si="437"/>
        <v>0.3342</v>
      </c>
      <c r="M1723" s="38">
        <f t="shared" si="438"/>
        <v>0.66839999999999999</v>
      </c>
      <c r="N1723" s="38">
        <f t="shared" si="439"/>
        <v>0.22280000000000003</v>
      </c>
      <c r="O1723" s="38">
        <f t="shared" si="440"/>
        <v>0.22280000000000003</v>
      </c>
      <c r="P1723" s="38">
        <f t="shared" si="441"/>
        <v>0.13925000000000001</v>
      </c>
      <c r="Q1723" s="38">
        <f t="shared" si="442"/>
        <v>0.55700000000000005</v>
      </c>
      <c r="R1723" s="38">
        <f t="shared" si="443"/>
        <v>0.10026</v>
      </c>
      <c r="S1723" s="38">
        <f t="shared" si="444"/>
        <v>1.1140000000000001E-2</v>
      </c>
      <c r="T1723" s="39">
        <f t="shared" si="445"/>
        <v>14.50985</v>
      </c>
    </row>
    <row r="1724" spans="1:20" ht="28.5" x14ac:dyDescent="0.2">
      <c r="A1724" s="1"/>
      <c r="B1724" s="133">
        <v>1505</v>
      </c>
      <c r="C1724" s="30" t="s">
        <v>1597</v>
      </c>
      <c r="D1724" s="70" t="s">
        <v>67</v>
      </c>
      <c r="E1724" s="69" t="s">
        <v>67</v>
      </c>
      <c r="F1724" s="33">
        <v>1819</v>
      </c>
      <c r="G1724" s="34">
        <v>3178</v>
      </c>
      <c r="H1724" s="44">
        <v>3146</v>
      </c>
      <c r="I1724" s="71">
        <v>0.62</v>
      </c>
      <c r="J1724" s="72">
        <v>0</v>
      </c>
      <c r="K1724" s="38">
        <f t="shared" si="436"/>
        <v>6.2E-2</v>
      </c>
      <c r="L1724" s="38">
        <f t="shared" si="437"/>
        <v>1.8599999999999998E-2</v>
      </c>
      <c r="M1724" s="38">
        <f t="shared" si="438"/>
        <v>3.7199999999999997E-2</v>
      </c>
      <c r="N1724" s="38">
        <f t="shared" si="439"/>
        <v>1.24E-2</v>
      </c>
      <c r="O1724" s="38">
        <f t="shared" si="440"/>
        <v>1.24E-2</v>
      </c>
      <c r="P1724" s="38">
        <f t="shared" si="441"/>
        <v>7.7499999999999999E-3</v>
      </c>
      <c r="Q1724" s="38">
        <f t="shared" si="442"/>
        <v>3.1E-2</v>
      </c>
      <c r="R1724" s="38">
        <f t="shared" si="443"/>
        <v>5.5799999999999999E-3</v>
      </c>
      <c r="S1724" s="38">
        <f t="shared" si="444"/>
        <v>6.2E-4</v>
      </c>
      <c r="T1724" s="39">
        <f t="shared" si="445"/>
        <v>0.80754999999999988</v>
      </c>
    </row>
    <row r="1725" spans="1:20" ht="38.25" x14ac:dyDescent="0.2">
      <c r="A1725" s="1"/>
      <c r="B1725" s="133">
        <v>1506</v>
      </c>
      <c r="C1725" s="30" t="s">
        <v>1598</v>
      </c>
      <c r="D1725" s="70" t="s">
        <v>67</v>
      </c>
      <c r="E1725" s="69" t="s">
        <v>67</v>
      </c>
      <c r="F1725" s="33">
        <v>1820</v>
      </c>
      <c r="G1725" s="34">
        <v>3179</v>
      </c>
      <c r="H1725" s="44">
        <v>3146</v>
      </c>
      <c r="I1725" s="71">
        <v>3.72</v>
      </c>
      <c r="J1725" s="72">
        <v>0</v>
      </c>
      <c r="K1725" s="38">
        <f t="shared" si="436"/>
        <v>0.37200000000000005</v>
      </c>
      <c r="L1725" s="38">
        <f t="shared" si="437"/>
        <v>0.1116</v>
      </c>
      <c r="M1725" s="38">
        <f t="shared" si="438"/>
        <v>0.22320000000000001</v>
      </c>
      <c r="N1725" s="38">
        <f t="shared" si="439"/>
        <v>7.4400000000000008E-2</v>
      </c>
      <c r="O1725" s="38">
        <f t="shared" si="440"/>
        <v>7.4400000000000008E-2</v>
      </c>
      <c r="P1725" s="38">
        <f t="shared" si="441"/>
        <v>4.6500000000000007E-2</v>
      </c>
      <c r="Q1725" s="38">
        <f t="shared" si="442"/>
        <v>0.18600000000000003</v>
      </c>
      <c r="R1725" s="38">
        <f t="shared" si="443"/>
        <v>3.3479999999999996E-2</v>
      </c>
      <c r="S1725" s="38">
        <f t="shared" si="444"/>
        <v>3.7200000000000002E-3</v>
      </c>
      <c r="T1725" s="39">
        <f t="shared" si="445"/>
        <v>4.8453000000000008</v>
      </c>
    </row>
    <row r="1726" spans="1:20" ht="28.5" x14ac:dyDescent="0.2">
      <c r="A1726" s="1"/>
      <c r="B1726" s="133">
        <v>1507</v>
      </c>
      <c r="C1726" s="30" t="s">
        <v>1599</v>
      </c>
      <c r="D1726" s="70" t="s">
        <v>67</v>
      </c>
      <c r="E1726" s="69" t="s">
        <v>67</v>
      </c>
      <c r="F1726" s="33">
        <v>1822</v>
      </c>
      <c r="G1726" s="34">
        <v>3180</v>
      </c>
      <c r="H1726" s="44">
        <v>3146</v>
      </c>
      <c r="I1726" s="71">
        <v>74.209999999999994</v>
      </c>
      <c r="J1726" s="72">
        <v>0</v>
      </c>
      <c r="K1726" s="38">
        <f t="shared" si="436"/>
        <v>7.4209999999999994</v>
      </c>
      <c r="L1726" s="38">
        <f t="shared" si="437"/>
        <v>2.2262999999999997</v>
      </c>
      <c r="M1726" s="38">
        <f t="shared" si="438"/>
        <v>4.4525999999999994</v>
      </c>
      <c r="N1726" s="38">
        <f t="shared" si="439"/>
        <v>1.4842</v>
      </c>
      <c r="O1726" s="38">
        <f t="shared" si="440"/>
        <v>1.4842</v>
      </c>
      <c r="P1726" s="38">
        <f t="shared" si="441"/>
        <v>0.92762499999999992</v>
      </c>
      <c r="Q1726" s="38">
        <f t="shared" si="442"/>
        <v>3.7104999999999997</v>
      </c>
      <c r="R1726" s="38">
        <f t="shared" si="443"/>
        <v>0.66788999999999987</v>
      </c>
      <c r="S1726" s="38">
        <f t="shared" si="444"/>
        <v>7.4209999999999998E-2</v>
      </c>
      <c r="T1726" s="39">
        <f t="shared" si="445"/>
        <v>96.658524999999997</v>
      </c>
    </row>
    <row r="1727" spans="1:20" x14ac:dyDescent="0.2">
      <c r="A1727" s="1"/>
      <c r="B1727" s="206"/>
      <c r="C1727" s="206"/>
      <c r="D1727" s="206"/>
      <c r="E1727" s="206"/>
      <c r="F1727" s="206"/>
      <c r="G1727" s="206"/>
      <c r="H1727" s="206"/>
      <c r="I1727" s="206"/>
      <c r="J1727" s="206"/>
      <c r="K1727" s="206"/>
      <c r="L1727" s="206"/>
      <c r="M1727" s="206"/>
      <c r="N1727" s="206"/>
      <c r="O1727" s="206"/>
      <c r="P1727" s="206"/>
      <c r="Q1727" s="206"/>
      <c r="R1727" s="206"/>
      <c r="S1727" s="206"/>
    </row>
    <row r="1728" spans="1:20" ht="15.75" x14ac:dyDescent="0.2">
      <c r="A1728" s="1"/>
      <c r="B1728" s="97"/>
      <c r="C1728" s="98"/>
      <c r="D1728" s="99"/>
      <c r="E1728" s="100"/>
      <c r="F1728" s="63"/>
      <c r="G1728" s="64"/>
      <c r="H1728" s="65"/>
      <c r="I1728" s="66"/>
      <c r="J1728" s="66"/>
    </row>
    <row r="1729" spans="1:20" ht="15.75" x14ac:dyDescent="0.2">
      <c r="A1729" s="1"/>
      <c r="B1729" s="97"/>
      <c r="C1729" s="98"/>
      <c r="D1729" s="99"/>
      <c r="E1729" s="100"/>
      <c r="F1729" s="63"/>
      <c r="G1729" s="64"/>
      <c r="H1729" s="65"/>
      <c r="I1729" s="66"/>
      <c r="J1729" s="66"/>
    </row>
    <row r="1730" spans="1:20" ht="15.75" x14ac:dyDescent="0.2">
      <c r="A1730" s="1"/>
      <c r="B1730" s="97"/>
      <c r="C1730" s="98"/>
      <c r="D1730" s="99"/>
      <c r="E1730" s="100"/>
      <c r="F1730" s="63"/>
      <c r="G1730" s="64"/>
      <c r="H1730" s="65"/>
      <c r="I1730" s="66"/>
      <c r="J1730" s="66"/>
    </row>
    <row r="1731" spans="1:20" ht="15.75" x14ac:dyDescent="0.2">
      <c r="A1731" s="1"/>
      <c r="B1731" s="220" t="s">
        <v>1491</v>
      </c>
      <c r="C1731" s="220"/>
      <c r="D1731" s="220"/>
      <c r="E1731" s="220"/>
      <c r="F1731" s="220"/>
      <c r="G1731" s="220"/>
      <c r="H1731" s="220"/>
      <c r="I1731" s="220"/>
      <c r="J1731" s="220"/>
      <c r="K1731" s="221"/>
      <c r="L1731" s="221"/>
      <c r="M1731" s="221"/>
      <c r="N1731" s="221"/>
      <c r="O1731" s="221"/>
      <c r="P1731" s="221"/>
      <c r="Q1731" s="221"/>
      <c r="R1731" s="221"/>
      <c r="S1731" s="221"/>
      <c r="T1731" s="132"/>
    </row>
    <row r="1732" spans="1:20" ht="15.75" x14ac:dyDescent="0.2">
      <c r="A1732" s="1"/>
      <c r="B1732" s="227" t="s">
        <v>1563</v>
      </c>
      <c r="C1732" s="227"/>
      <c r="D1732" s="227"/>
      <c r="E1732" s="227"/>
      <c r="F1732" s="227"/>
      <c r="G1732" s="227"/>
      <c r="H1732" s="227"/>
      <c r="I1732" s="227"/>
      <c r="J1732" s="227"/>
      <c r="K1732" s="221"/>
      <c r="L1732" s="221"/>
      <c r="M1732" s="221"/>
      <c r="N1732" s="221"/>
      <c r="O1732" s="221"/>
      <c r="P1732" s="221"/>
      <c r="Q1732" s="221"/>
      <c r="R1732" s="221"/>
      <c r="S1732" s="221"/>
      <c r="T1732" s="132"/>
    </row>
    <row r="1733" spans="1:20" x14ac:dyDescent="0.2">
      <c r="A1733" s="1"/>
      <c r="B1733" s="228" t="s">
        <v>1600</v>
      </c>
      <c r="C1733" s="228"/>
      <c r="D1733" s="228"/>
      <c r="E1733" s="228"/>
      <c r="F1733" s="228"/>
      <c r="G1733" s="228"/>
      <c r="H1733" s="228"/>
      <c r="I1733" s="228"/>
      <c r="J1733" s="228"/>
      <c r="K1733" s="222" t="s">
        <v>7</v>
      </c>
      <c r="L1733" s="222"/>
      <c r="M1733" s="222"/>
      <c r="N1733" s="222"/>
      <c r="O1733" s="222"/>
      <c r="P1733" s="222"/>
      <c r="Q1733" s="223"/>
      <c r="R1733" s="223"/>
      <c r="S1733" s="223"/>
      <c r="T1733" s="223"/>
    </row>
    <row r="1734" spans="1:20" ht="22.5" x14ac:dyDescent="0.2">
      <c r="A1734" s="1"/>
      <c r="B1734" s="192" t="s">
        <v>8</v>
      </c>
      <c r="C1734" s="198" t="s">
        <v>9</v>
      </c>
      <c r="D1734" s="200" t="s">
        <v>255</v>
      </c>
      <c r="E1734" s="201" t="s">
        <v>256</v>
      </c>
      <c r="F1734" s="202" t="s">
        <v>12</v>
      </c>
      <c r="G1734" s="198" t="s">
        <v>13</v>
      </c>
      <c r="H1734" s="199" t="s">
        <v>14</v>
      </c>
      <c r="I1734" s="69" t="s">
        <v>257</v>
      </c>
      <c r="J1734" s="69" t="s">
        <v>258</v>
      </c>
      <c r="K1734" s="25" t="s">
        <v>17</v>
      </c>
      <c r="L1734" s="25" t="s">
        <v>18</v>
      </c>
      <c r="M1734" s="25" t="s">
        <v>19</v>
      </c>
      <c r="N1734" s="25" t="s">
        <v>20</v>
      </c>
      <c r="O1734" s="25" t="s">
        <v>21</v>
      </c>
      <c r="P1734" s="25" t="s">
        <v>22</v>
      </c>
      <c r="Q1734" s="25" t="s">
        <v>23</v>
      </c>
      <c r="R1734" s="25" t="s">
        <v>24</v>
      </c>
      <c r="S1734" s="25" t="s">
        <v>25</v>
      </c>
      <c r="T1734" s="191" t="s">
        <v>26</v>
      </c>
    </row>
    <row r="1735" spans="1:20" ht="22.5" x14ac:dyDescent="0.2">
      <c r="A1735" s="1"/>
      <c r="B1735" s="192"/>
      <c r="C1735" s="198"/>
      <c r="D1735" s="200"/>
      <c r="E1735" s="201"/>
      <c r="F1735" s="202"/>
      <c r="G1735" s="198"/>
      <c r="H1735" s="199"/>
      <c r="I1735" s="69" t="s">
        <v>27</v>
      </c>
      <c r="J1735" s="69" t="s">
        <v>28</v>
      </c>
      <c r="K1735" s="28" t="s">
        <v>27</v>
      </c>
      <c r="L1735" s="28" t="s">
        <v>27</v>
      </c>
      <c r="M1735" s="28" t="s">
        <v>27</v>
      </c>
      <c r="N1735" s="28" t="s">
        <v>27</v>
      </c>
      <c r="O1735" s="28" t="s">
        <v>27</v>
      </c>
      <c r="P1735" s="28" t="s">
        <v>27</v>
      </c>
      <c r="Q1735" s="28" t="s">
        <v>27</v>
      </c>
      <c r="R1735" s="28" t="s">
        <v>27</v>
      </c>
      <c r="S1735" s="28" t="s">
        <v>27</v>
      </c>
      <c r="T1735" s="191"/>
    </row>
    <row r="1736" spans="1:20" ht="38.25" x14ac:dyDescent="0.2">
      <c r="A1736" s="1"/>
      <c r="B1736" s="133">
        <v>1508</v>
      </c>
      <c r="C1736" s="30" t="s">
        <v>1601</v>
      </c>
      <c r="D1736" s="70" t="s">
        <v>67</v>
      </c>
      <c r="E1736" s="69" t="s">
        <v>67</v>
      </c>
      <c r="F1736" s="33">
        <v>1823</v>
      </c>
      <c r="G1736" s="34">
        <v>3181</v>
      </c>
      <c r="H1736" s="35" t="s">
        <v>30</v>
      </c>
      <c r="I1736" s="71">
        <v>0</v>
      </c>
      <c r="J1736" s="72">
        <v>0</v>
      </c>
      <c r="K1736" s="38">
        <f t="shared" ref="K1736:K1750" si="447">0.1*I1736</f>
        <v>0</v>
      </c>
      <c r="L1736" s="38">
        <f t="shared" ref="L1736:L1750" si="448">0.03*I1736</f>
        <v>0</v>
      </c>
      <c r="M1736" s="38">
        <f t="shared" ref="M1736:M1750" si="449">0.06*I1736</f>
        <v>0</v>
      </c>
      <c r="N1736" s="38">
        <f t="shared" ref="N1736:N1750" si="450">0.02*I1736</f>
        <v>0</v>
      </c>
      <c r="O1736" s="38">
        <f t="shared" ref="O1736:O1750" si="451">0.02*I1736</f>
        <v>0</v>
      </c>
      <c r="P1736" s="38">
        <f t="shared" ref="P1736:P1750" si="452">0.0125*I1736</f>
        <v>0</v>
      </c>
      <c r="Q1736" s="38">
        <f t="shared" ref="Q1736:Q1750" si="453">0.05*I1736</f>
        <v>0</v>
      </c>
      <c r="R1736" s="38">
        <f t="shared" ref="R1736:R1750" si="454">0.009*I1736</f>
        <v>0</v>
      </c>
      <c r="S1736" s="38">
        <f t="shared" ref="S1736:S1750" si="455">0.001*I1736</f>
        <v>0</v>
      </c>
      <c r="T1736" s="39">
        <f t="shared" ref="T1736:T1750" si="456">SUM(I1736:S1736)</f>
        <v>0</v>
      </c>
    </row>
    <row r="1737" spans="1:20" ht="38.25" x14ac:dyDescent="0.2">
      <c r="A1737" s="1"/>
      <c r="B1737" s="133">
        <v>1509</v>
      </c>
      <c r="C1737" s="30" t="s">
        <v>1602</v>
      </c>
      <c r="D1737" s="70">
        <v>62.59</v>
      </c>
      <c r="E1737" s="69">
        <v>65.38</v>
      </c>
      <c r="F1737" s="33">
        <v>1824</v>
      </c>
      <c r="G1737" s="34">
        <v>3182</v>
      </c>
      <c r="H1737" s="44">
        <v>3181</v>
      </c>
      <c r="I1737" s="71">
        <v>0</v>
      </c>
      <c r="J1737" s="72">
        <v>0</v>
      </c>
      <c r="K1737" s="38">
        <f t="shared" si="447"/>
        <v>0</v>
      </c>
      <c r="L1737" s="38">
        <f t="shared" si="448"/>
        <v>0</v>
      </c>
      <c r="M1737" s="38">
        <f t="shared" si="449"/>
        <v>0</v>
      </c>
      <c r="N1737" s="38">
        <f t="shared" si="450"/>
        <v>0</v>
      </c>
      <c r="O1737" s="38">
        <f t="shared" si="451"/>
        <v>0</v>
      </c>
      <c r="P1737" s="38">
        <f t="shared" si="452"/>
        <v>0</v>
      </c>
      <c r="Q1737" s="38">
        <f t="shared" si="453"/>
        <v>0</v>
      </c>
      <c r="R1737" s="38">
        <f t="shared" si="454"/>
        <v>0</v>
      </c>
      <c r="S1737" s="38">
        <f t="shared" si="455"/>
        <v>0</v>
      </c>
      <c r="T1737" s="39">
        <f t="shared" si="456"/>
        <v>0</v>
      </c>
    </row>
    <row r="1738" spans="1:20" ht="38.25" x14ac:dyDescent="0.2">
      <c r="A1738" s="1"/>
      <c r="B1738" s="133">
        <v>1510</v>
      </c>
      <c r="C1738" s="30" t="s">
        <v>1603</v>
      </c>
      <c r="D1738" s="70">
        <v>125.18</v>
      </c>
      <c r="E1738" s="69">
        <v>130.76</v>
      </c>
      <c r="F1738" s="33">
        <v>1825</v>
      </c>
      <c r="G1738" s="34">
        <v>3183</v>
      </c>
      <c r="H1738" s="44">
        <v>3181</v>
      </c>
      <c r="I1738" s="71">
        <v>0</v>
      </c>
      <c r="J1738" s="72">
        <v>0</v>
      </c>
      <c r="K1738" s="38">
        <f t="shared" si="447"/>
        <v>0</v>
      </c>
      <c r="L1738" s="38">
        <f t="shared" si="448"/>
        <v>0</v>
      </c>
      <c r="M1738" s="38">
        <f t="shared" si="449"/>
        <v>0</v>
      </c>
      <c r="N1738" s="38">
        <f t="shared" si="450"/>
        <v>0</v>
      </c>
      <c r="O1738" s="38">
        <f t="shared" si="451"/>
        <v>0</v>
      </c>
      <c r="P1738" s="38">
        <f t="shared" si="452"/>
        <v>0</v>
      </c>
      <c r="Q1738" s="38">
        <f t="shared" si="453"/>
        <v>0</v>
      </c>
      <c r="R1738" s="38">
        <f t="shared" si="454"/>
        <v>0</v>
      </c>
      <c r="S1738" s="38">
        <f t="shared" si="455"/>
        <v>0</v>
      </c>
      <c r="T1738" s="39">
        <f t="shared" si="456"/>
        <v>0</v>
      </c>
    </row>
    <row r="1739" spans="1:20" ht="38.25" x14ac:dyDescent="0.2">
      <c r="A1739" s="1"/>
      <c r="B1739" s="133">
        <v>1511</v>
      </c>
      <c r="C1739" s="30" t="s">
        <v>1604</v>
      </c>
      <c r="D1739" s="70">
        <v>250.35</v>
      </c>
      <c r="E1739" s="69">
        <v>261.52</v>
      </c>
      <c r="F1739" s="33">
        <v>1826</v>
      </c>
      <c r="G1739" s="34">
        <v>3184</v>
      </c>
      <c r="H1739" s="44">
        <v>3181</v>
      </c>
      <c r="I1739" s="71">
        <v>0</v>
      </c>
      <c r="J1739" s="72">
        <v>0</v>
      </c>
      <c r="K1739" s="38">
        <f t="shared" si="447"/>
        <v>0</v>
      </c>
      <c r="L1739" s="38">
        <f t="shared" si="448"/>
        <v>0</v>
      </c>
      <c r="M1739" s="38">
        <f t="shared" si="449"/>
        <v>0</v>
      </c>
      <c r="N1739" s="38">
        <f t="shared" si="450"/>
        <v>0</v>
      </c>
      <c r="O1739" s="38">
        <f t="shared" si="451"/>
        <v>0</v>
      </c>
      <c r="P1739" s="38">
        <f t="shared" si="452"/>
        <v>0</v>
      </c>
      <c r="Q1739" s="38">
        <f t="shared" si="453"/>
        <v>0</v>
      </c>
      <c r="R1739" s="38">
        <f t="shared" si="454"/>
        <v>0</v>
      </c>
      <c r="S1739" s="38">
        <f t="shared" si="455"/>
        <v>0</v>
      </c>
      <c r="T1739" s="39">
        <f t="shared" si="456"/>
        <v>0</v>
      </c>
    </row>
    <row r="1740" spans="1:20" ht="38.25" x14ac:dyDescent="0.2">
      <c r="A1740" s="1"/>
      <c r="B1740" s="133">
        <v>1512</v>
      </c>
      <c r="C1740" s="30" t="s">
        <v>1605</v>
      </c>
      <c r="D1740" s="70">
        <v>375.54</v>
      </c>
      <c r="E1740" s="69">
        <v>392.29</v>
      </c>
      <c r="F1740" s="33">
        <v>1827</v>
      </c>
      <c r="G1740" s="34">
        <v>3185</v>
      </c>
      <c r="H1740" s="44">
        <v>3181</v>
      </c>
      <c r="I1740" s="71">
        <v>0</v>
      </c>
      <c r="J1740" s="72">
        <v>0</v>
      </c>
      <c r="K1740" s="38">
        <f t="shared" si="447"/>
        <v>0</v>
      </c>
      <c r="L1740" s="38">
        <f t="shared" si="448"/>
        <v>0</v>
      </c>
      <c r="M1740" s="38">
        <f t="shared" si="449"/>
        <v>0</v>
      </c>
      <c r="N1740" s="38">
        <f t="shared" si="450"/>
        <v>0</v>
      </c>
      <c r="O1740" s="38">
        <f t="shared" si="451"/>
        <v>0</v>
      </c>
      <c r="P1740" s="38">
        <f t="shared" si="452"/>
        <v>0</v>
      </c>
      <c r="Q1740" s="38">
        <f t="shared" si="453"/>
        <v>0</v>
      </c>
      <c r="R1740" s="38">
        <f t="shared" si="454"/>
        <v>0</v>
      </c>
      <c r="S1740" s="38">
        <f t="shared" si="455"/>
        <v>0</v>
      </c>
      <c r="T1740" s="39">
        <f t="shared" si="456"/>
        <v>0</v>
      </c>
    </row>
    <row r="1741" spans="1:20" ht="38.25" x14ac:dyDescent="0.2">
      <c r="A1741" s="1"/>
      <c r="B1741" s="133">
        <v>1513</v>
      </c>
      <c r="C1741" s="30" t="s">
        <v>1606</v>
      </c>
      <c r="D1741" s="70">
        <v>500.72</v>
      </c>
      <c r="E1741" s="69">
        <v>523.04999999999995</v>
      </c>
      <c r="F1741" s="33">
        <v>1828</v>
      </c>
      <c r="G1741" s="34">
        <v>3186</v>
      </c>
      <c r="H1741" s="44">
        <v>3181</v>
      </c>
      <c r="I1741" s="71">
        <v>0</v>
      </c>
      <c r="J1741" s="72">
        <v>0</v>
      </c>
      <c r="K1741" s="38">
        <f t="shared" si="447"/>
        <v>0</v>
      </c>
      <c r="L1741" s="38">
        <f t="shared" si="448"/>
        <v>0</v>
      </c>
      <c r="M1741" s="38">
        <f t="shared" si="449"/>
        <v>0</v>
      </c>
      <c r="N1741" s="38">
        <f t="shared" si="450"/>
        <v>0</v>
      </c>
      <c r="O1741" s="38">
        <f t="shared" si="451"/>
        <v>0</v>
      </c>
      <c r="P1741" s="38">
        <f t="shared" si="452"/>
        <v>0</v>
      </c>
      <c r="Q1741" s="38">
        <f t="shared" si="453"/>
        <v>0</v>
      </c>
      <c r="R1741" s="38">
        <f t="shared" si="454"/>
        <v>0</v>
      </c>
      <c r="S1741" s="38">
        <f t="shared" si="455"/>
        <v>0</v>
      </c>
      <c r="T1741" s="39">
        <f t="shared" si="456"/>
        <v>0</v>
      </c>
    </row>
    <row r="1742" spans="1:20" ht="38.25" x14ac:dyDescent="0.2">
      <c r="A1742" s="1"/>
      <c r="B1742" s="133">
        <v>1514</v>
      </c>
      <c r="C1742" s="30" t="s">
        <v>1607</v>
      </c>
      <c r="D1742" s="70">
        <v>625.89</v>
      </c>
      <c r="E1742" s="69">
        <v>653.79999999999995</v>
      </c>
      <c r="F1742" s="33">
        <v>1829</v>
      </c>
      <c r="G1742" s="34">
        <v>3187</v>
      </c>
      <c r="H1742" s="44">
        <v>3181</v>
      </c>
      <c r="I1742" s="71">
        <v>0</v>
      </c>
      <c r="J1742" s="72">
        <v>0</v>
      </c>
      <c r="K1742" s="38">
        <f t="shared" si="447"/>
        <v>0</v>
      </c>
      <c r="L1742" s="38">
        <f t="shared" si="448"/>
        <v>0</v>
      </c>
      <c r="M1742" s="38">
        <f t="shared" si="449"/>
        <v>0</v>
      </c>
      <c r="N1742" s="38">
        <f t="shared" si="450"/>
        <v>0</v>
      </c>
      <c r="O1742" s="38">
        <f t="shared" si="451"/>
        <v>0</v>
      </c>
      <c r="P1742" s="38">
        <f t="shared" si="452"/>
        <v>0</v>
      </c>
      <c r="Q1742" s="38">
        <f t="shared" si="453"/>
        <v>0</v>
      </c>
      <c r="R1742" s="38">
        <f t="shared" si="454"/>
        <v>0</v>
      </c>
      <c r="S1742" s="38">
        <f t="shared" si="455"/>
        <v>0</v>
      </c>
      <c r="T1742" s="39">
        <f t="shared" si="456"/>
        <v>0</v>
      </c>
    </row>
    <row r="1743" spans="1:20" ht="38.25" x14ac:dyDescent="0.2">
      <c r="A1743" s="1"/>
      <c r="B1743" s="133">
        <v>1515</v>
      </c>
      <c r="C1743" s="30" t="s">
        <v>1608</v>
      </c>
      <c r="D1743" s="70">
        <v>1251.79</v>
      </c>
      <c r="E1743" s="69">
        <v>1307.6199999999999</v>
      </c>
      <c r="F1743" s="33">
        <v>1830</v>
      </c>
      <c r="G1743" s="34">
        <v>3188</v>
      </c>
      <c r="H1743" s="44">
        <v>3181</v>
      </c>
      <c r="I1743" s="71">
        <v>0</v>
      </c>
      <c r="J1743" s="72">
        <v>0</v>
      </c>
      <c r="K1743" s="38">
        <f t="shared" si="447"/>
        <v>0</v>
      </c>
      <c r="L1743" s="38">
        <f t="shared" si="448"/>
        <v>0</v>
      </c>
      <c r="M1743" s="38">
        <f t="shared" si="449"/>
        <v>0</v>
      </c>
      <c r="N1743" s="38">
        <f t="shared" si="450"/>
        <v>0</v>
      </c>
      <c r="O1743" s="38">
        <f t="shared" si="451"/>
        <v>0</v>
      </c>
      <c r="P1743" s="38">
        <f t="shared" si="452"/>
        <v>0</v>
      </c>
      <c r="Q1743" s="38">
        <f t="shared" si="453"/>
        <v>0</v>
      </c>
      <c r="R1743" s="38">
        <f t="shared" si="454"/>
        <v>0</v>
      </c>
      <c r="S1743" s="38">
        <f t="shared" si="455"/>
        <v>0</v>
      </c>
      <c r="T1743" s="39">
        <f t="shared" si="456"/>
        <v>0</v>
      </c>
    </row>
    <row r="1744" spans="1:20" ht="38.25" x14ac:dyDescent="0.2">
      <c r="A1744" s="1"/>
      <c r="B1744" s="133">
        <v>1516</v>
      </c>
      <c r="C1744" s="30" t="s">
        <v>1609</v>
      </c>
      <c r="D1744" s="70">
        <v>2503.58</v>
      </c>
      <c r="E1744" s="69">
        <v>2615.2399999999998</v>
      </c>
      <c r="F1744" s="33">
        <v>1831</v>
      </c>
      <c r="G1744" s="34">
        <v>3189</v>
      </c>
      <c r="H1744" s="44">
        <v>3181</v>
      </c>
      <c r="I1744" s="71">
        <v>0</v>
      </c>
      <c r="J1744" s="72">
        <v>0</v>
      </c>
      <c r="K1744" s="38">
        <f t="shared" si="447"/>
        <v>0</v>
      </c>
      <c r="L1744" s="38">
        <f t="shared" si="448"/>
        <v>0</v>
      </c>
      <c r="M1744" s="38">
        <f t="shared" si="449"/>
        <v>0</v>
      </c>
      <c r="N1744" s="38">
        <f t="shared" si="450"/>
        <v>0</v>
      </c>
      <c r="O1744" s="38">
        <f t="shared" si="451"/>
        <v>0</v>
      </c>
      <c r="P1744" s="38">
        <f t="shared" si="452"/>
        <v>0</v>
      </c>
      <c r="Q1744" s="38">
        <f t="shared" si="453"/>
        <v>0</v>
      </c>
      <c r="R1744" s="38">
        <f t="shared" si="454"/>
        <v>0</v>
      </c>
      <c r="S1744" s="38">
        <f t="shared" si="455"/>
        <v>0</v>
      </c>
      <c r="T1744" s="39">
        <f t="shared" si="456"/>
        <v>0</v>
      </c>
    </row>
    <row r="1745" spans="1:20" ht="38.25" x14ac:dyDescent="0.2">
      <c r="A1745" s="1"/>
      <c r="B1745" s="133">
        <v>1517</v>
      </c>
      <c r="C1745" s="30" t="s">
        <v>1610</v>
      </c>
      <c r="D1745" s="70">
        <v>6258.95</v>
      </c>
      <c r="E1745" s="69">
        <v>6538.1</v>
      </c>
      <c r="F1745" s="33">
        <v>1832</v>
      </c>
      <c r="G1745" s="34">
        <v>3190</v>
      </c>
      <c r="H1745" s="44">
        <v>3181</v>
      </c>
      <c r="I1745" s="71">
        <v>0</v>
      </c>
      <c r="J1745" s="72">
        <v>0</v>
      </c>
      <c r="K1745" s="38">
        <f t="shared" si="447"/>
        <v>0</v>
      </c>
      <c r="L1745" s="38">
        <f t="shared" si="448"/>
        <v>0</v>
      </c>
      <c r="M1745" s="38">
        <f t="shared" si="449"/>
        <v>0</v>
      </c>
      <c r="N1745" s="38">
        <f t="shared" si="450"/>
        <v>0</v>
      </c>
      <c r="O1745" s="38">
        <f t="shared" si="451"/>
        <v>0</v>
      </c>
      <c r="P1745" s="38">
        <f t="shared" si="452"/>
        <v>0</v>
      </c>
      <c r="Q1745" s="38">
        <f t="shared" si="453"/>
        <v>0</v>
      </c>
      <c r="R1745" s="38">
        <f t="shared" si="454"/>
        <v>0</v>
      </c>
      <c r="S1745" s="38">
        <f t="shared" si="455"/>
        <v>0</v>
      </c>
      <c r="T1745" s="39">
        <f t="shared" si="456"/>
        <v>0</v>
      </c>
    </row>
    <row r="1746" spans="1:20" ht="38.25" x14ac:dyDescent="0.2">
      <c r="A1746" s="1"/>
      <c r="B1746" s="133">
        <v>1518</v>
      </c>
      <c r="C1746" s="30" t="s">
        <v>1611</v>
      </c>
      <c r="D1746" s="70">
        <v>12517.88</v>
      </c>
      <c r="E1746" s="69">
        <v>13076.18</v>
      </c>
      <c r="F1746" s="33">
        <v>1833</v>
      </c>
      <c r="G1746" s="34">
        <v>3191</v>
      </c>
      <c r="H1746" s="44">
        <v>3181</v>
      </c>
      <c r="I1746" s="71">
        <v>0</v>
      </c>
      <c r="J1746" s="72">
        <v>0</v>
      </c>
      <c r="K1746" s="38">
        <f t="shared" si="447"/>
        <v>0</v>
      </c>
      <c r="L1746" s="38">
        <f t="shared" si="448"/>
        <v>0</v>
      </c>
      <c r="M1746" s="38">
        <f t="shared" si="449"/>
        <v>0</v>
      </c>
      <c r="N1746" s="38">
        <f t="shared" si="450"/>
        <v>0</v>
      </c>
      <c r="O1746" s="38">
        <f t="shared" si="451"/>
        <v>0</v>
      </c>
      <c r="P1746" s="38">
        <f t="shared" si="452"/>
        <v>0</v>
      </c>
      <c r="Q1746" s="38">
        <f t="shared" si="453"/>
        <v>0</v>
      </c>
      <c r="R1746" s="38">
        <f t="shared" si="454"/>
        <v>0</v>
      </c>
      <c r="S1746" s="38">
        <f t="shared" si="455"/>
        <v>0</v>
      </c>
      <c r="T1746" s="39">
        <f t="shared" si="456"/>
        <v>0</v>
      </c>
    </row>
    <row r="1747" spans="1:20" ht="38.25" x14ac:dyDescent="0.2">
      <c r="A1747" s="1"/>
      <c r="B1747" s="133">
        <v>1519</v>
      </c>
      <c r="C1747" s="30" t="s">
        <v>1612</v>
      </c>
      <c r="D1747" s="70">
        <v>25035.77</v>
      </c>
      <c r="E1747" s="69">
        <v>26152.37</v>
      </c>
      <c r="F1747" s="33">
        <v>1834</v>
      </c>
      <c r="G1747" s="34">
        <v>3192</v>
      </c>
      <c r="H1747" s="44">
        <v>3181</v>
      </c>
      <c r="I1747" s="71">
        <v>0</v>
      </c>
      <c r="J1747" s="72">
        <v>0</v>
      </c>
      <c r="K1747" s="38">
        <f t="shared" si="447"/>
        <v>0</v>
      </c>
      <c r="L1747" s="38">
        <f t="shared" si="448"/>
        <v>0</v>
      </c>
      <c r="M1747" s="38">
        <f t="shared" si="449"/>
        <v>0</v>
      </c>
      <c r="N1747" s="38">
        <f t="shared" si="450"/>
        <v>0</v>
      </c>
      <c r="O1747" s="38">
        <f t="shared" si="451"/>
        <v>0</v>
      </c>
      <c r="P1747" s="38">
        <f t="shared" si="452"/>
        <v>0</v>
      </c>
      <c r="Q1747" s="38">
        <f t="shared" si="453"/>
        <v>0</v>
      </c>
      <c r="R1747" s="38">
        <f t="shared" si="454"/>
        <v>0</v>
      </c>
      <c r="S1747" s="38">
        <f t="shared" si="455"/>
        <v>0</v>
      </c>
      <c r="T1747" s="39">
        <f t="shared" si="456"/>
        <v>0</v>
      </c>
    </row>
    <row r="1748" spans="1:20" ht="38.25" x14ac:dyDescent="0.2">
      <c r="A1748" s="1"/>
      <c r="B1748" s="133">
        <v>1520</v>
      </c>
      <c r="C1748" s="30" t="s">
        <v>1613</v>
      </c>
      <c r="D1748" s="70">
        <v>25035.77</v>
      </c>
      <c r="E1748" s="69">
        <v>26152.37</v>
      </c>
      <c r="F1748" s="33">
        <v>1835</v>
      </c>
      <c r="G1748" s="34">
        <v>3193</v>
      </c>
      <c r="H1748" s="44">
        <v>3181</v>
      </c>
      <c r="I1748" s="71">
        <v>0</v>
      </c>
      <c r="J1748" s="72">
        <v>0</v>
      </c>
      <c r="K1748" s="38">
        <f t="shared" si="447"/>
        <v>0</v>
      </c>
      <c r="L1748" s="38">
        <f t="shared" si="448"/>
        <v>0</v>
      </c>
      <c r="M1748" s="38">
        <f t="shared" si="449"/>
        <v>0</v>
      </c>
      <c r="N1748" s="38">
        <f t="shared" si="450"/>
        <v>0</v>
      </c>
      <c r="O1748" s="38">
        <f t="shared" si="451"/>
        <v>0</v>
      </c>
      <c r="P1748" s="38">
        <f t="shared" si="452"/>
        <v>0</v>
      </c>
      <c r="Q1748" s="38">
        <f t="shared" si="453"/>
        <v>0</v>
      </c>
      <c r="R1748" s="38">
        <f t="shared" si="454"/>
        <v>0</v>
      </c>
      <c r="S1748" s="38">
        <f t="shared" si="455"/>
        <v>0</v>
      </c>
      <c r="T1748" s="39">
        <f t="shared" si="456"/>
        <v>0</v>
      </c>
    </row>
    <row r="1749" spans="1:20" ht="38.25" x14ac:dyDescent="0.2">
      <c r="A1749" s="1"/>
      <c r="B1749" s="133">
        <v>1521</v>
      </c>
      <c r="C1749" s="30" t="s">
        <v>1614</v>
      </c>
      <c r="D1749" s="70" t="s">
        <v>67</v>
      </c>
      <c r="E1749" s="69" t="s">
        <v>67</v>
      </c>
      <c r="F1749" s="33">
        <v>1836</v>
      </c>
      <c r="G1749" s="34">
        <v>3194</v>
      </c>
      <c r="H1749" s="44">
        <v>3181</v>
      </c>
      <c r="I1749" s="71">
        <v>0</v>
      </c>
      <c r="J1749" s="72">
        <v>0</v>
      </c>
      <c r="K1749" s="38">
        <f t="shared" si="447"/>
        <v>0</v>
      </c>
      <c r="L1749" s="38">
        <f t="shared" si="448"/>
        <v>0</v>
      </c>
      <c r="M1749" s="38">
        <f t="shared" si="449"/>
        <v>0</v>
      </c>
      <c r="N1749" s="38">
        <f t="shared" si="450"/>
        <v>0</v>
      </c>
      <c r="O1749" s="38">
        <f t="shared" si="451"/>
        <v>0</v>
      </c>
      <c r="P1749" s="38">
        <f t="shared" si="452"/>
        <v>0</v>
      </c>
      <c r="Q1749" s="38">
        <f t="shared" si="453"/>
        <v>0</v>
      </c>
      <c r="R1749" s="38">
        <f t="shared" si="454"/>
        <v>0</v>
      </c>
      <c r="S1749" s="38">
        <f t="shared" si="455"/>
        <v>0</v>
      </c>
      <c r="T1749" s="39">
        <f t="shared" si="456"/>
        <v>0</v>
      </c>
    </row>
    <row r="1750" spans="1:20" ht="38.25" x14ac:dyDescent="0.2">
      <c r="A1750" s="1"/>
      <c r="B1750" s="133">
        <v>1522</v>
      </c>
      <c r="C1750" s="30" t="s">
        <v>1615</v>
      </c>
      <c r="D1750" s="70" t="s">
        <v>67</v>
      </c>
      <c r="E1750" s="69" t="s">
        <v>67</v>
      </c>
      <c r="F1750" s="33">
        <v>1837</v>
      </c>
      <c r="G1750" s="34">
        <v>3195</v>
      </c>
      <c r="H1750" s="44">
        <v>3181</v>
      </c>
      <c r="I1750" s="71">
        <v>0</v>
      </c>
      <c r="J1750" s="72">
        <v>0</v>
      </c>
      <c r="K1750" s="38">
        <f t="shared" si="447"/>
        <v>0</v>
      </c>
      <c r="L1750" s="38">
        <f t="shared" si="448"/>
        <v>0</v>
      </c>
      <c r="M1750" s="38">
        <f t="shared" si="449"/>
        <v>0</v>
      </c>
      <c r="N1750" s="38">
        <f t="shared" si="450"/>
        <v>0</v>
      </c>
      <c r="O1750" s="38">
        <f t="shared" si="451"/>
        <v>0</v>
      </c>
      <c r="P1750" s="38">
        <f t="shared" si="452"/>
        <v>0</v>
      </c>
      <c r="Q1750" s="38">
        <f t="shared" si="453"/>
        <v>0</v>
      </c>
      <c r="R1750" s="38">
        <f t="shared" si="454"/>
        <v>0</v>
      </c>
      <c r="S1750" s="38">
        <f t="shared" si="455"/>
        <v>0</v>
      </c>
      <c r="T1750" s="39">
        <f t="shared" si="456"/>
        <v>0</v>
      </c>
    </row>
    <row r="1751" spans="1:20" x14ac:dyDescent="0.2">
      <c r="A1751" s="1"/>
      <c r="B1751" s="206"/>
      <c r="C1751" s="206"/>
      <c r="D1751" s="206"/>
      <c r="E1751" s="206"/>
      <c r="F1751" s="206"/>
      <c r="G1751" s="206"/>
      <c r="H1751" s="206"/>
      <c r="I1751" s="206"/>
      <c r="J1751" s="206"/>
      <c r="K1751" s="206"/>
      <c r="L1751" s="206"/>
      <c r="M1751" s="206"/>
      <c r="N1751" s="206"/>
      <c r="O1751" s="206"/>
      <c r="P1751" s="206"/>
      <c r="Q1751" s="206"/>
      <c r="R1751" s="206"/>
      <c r="S1751" s="206"/>
    </row>
    <row r="1752" spans="1:20" ht="15.75" x14ac:dyDescent="0.2">
      <c r="A1752" s="1"/>
      <c r="B1752" s="73"/>
      <c r="C1752" s="143"/>
      <c r="D1752" s="75"/>
      <c r="E1752" s="76"/>
      <c r="F1752" s="63"/>
      <c r="G1752" s="64"/>
      <c r="H1752" s="65"/>
      <c r="I1752" s="66"/>
      <c r="J1752" s="66"/>
    </row>
    <row r="1753" spans="1:20" ht="15.75" x14ac:dyDescent="0.2">
      <c r="A1753" s="1"/>
      <c r="B1753" s="73"/>
      <c r="C1753" s="143"/>
      <c r="D1753" s="75"/>
      <c r="E1753" s="76"/>
      <c r="F1753" s="63"/>
      <c r="G1753" s="64"/>
      <c r="H1753" s="65"/>
      <c r="I1753" s="66"/>
      <c r="J1753" s="66"/>
    </row>
    <row r="1754" spans="1:20" ht="15.75" x14ac:dyDescent="0.2">
      <c r="A1754" s="1"/>
      <c r="B1754" s="73"/>
      <c r="C1754" s="143"/>
      <c r="D1754" s="75"/>
      <c r="E1754" s="76"/>
      <c r="F1754" s="63"/>
      <c r="G1754" s="64"/>
      <c r="H1754" s="65"/>
      <c r="I1754" s="66"/>
      <c r="J1754" s="66"/>
    </row>
    <row r="1755" spans="1:20" ht="15.75" x14ac:dyDescent="0.2">
      <c r="A1755" s="1"/>
      <c r="B1755" s="220" t="s">
        <v>1491</v>
      </c>
      <c r="C1755" s="220"/>
      <c r="D1755" s="220"/>
      <c r="E1755" s="220"/>
      <c r="F1755" s="220"/>
      <c r="G1755" s="220"/>
      <c r="H1755" s="220"/>
      <c r="I1755" s="220"/>
      <c r="J1755" s="220"/>
      <c r="K1755" s="221"/>
      <c r="L1755" s="221"/>
      <c r="M1755" s="221"/>
      <c r="N1755" s="221"/>
      <c r="O1755" s="221"/>
      <c r="P1755" s="221"/>
      <c r="Q1755" s="221"/>
      <c r="R1755" s="221"/>
      <c r="S1755" s="221"/>
      <c r="T1755" s="132"/>
    </row>
    <row r="1756" spans="1:20" ht="15.75" x14ac:dyDescent="0.2">
      <c r="A1756" s="1"/>
      <c r="B1756" s="227" t="s">
        <v>1563</v>
      </c>
      <c r="C1756" s="227"/>
      <c r="D1756" s="227"/>
      <c r="E1756" s="227"/>
      <c r="F1756" s="227"/>
      <c r="G1756" s="227"/>
      <c r="H1756" s="227"/>
      <c r="I1756" s="227"/>
      <c r="J1756" s="227"/>
      <c r="K1756" s="221"/>
      <c r="L1756" s="221"/>
      <c r="M1756" s="221"/>
      <c r="N1756" s="221"/>
      <c r="O1756" s="221"/>
      <c r="P1756" s="221"/>
      <c r="Q1756" s="221"/>
      <c r="R1756" s="221"/>
      <c r="S1756" s="221"/>
      <c r="T1756" s="132"/>
    </row>
    <row r="1757" spans="1:20" x14ac:dyDescent="0.2">
      <c r="A1757" s="1"/>
      <c r="B1757" s="228" t="s">
        <v>1616</v>
      </c>
      <c r="C1757" s="228"/>
      <c r="D1757" s="228"/>
      <c r="E1757" s="228"/>
      <c r="F1757" s="228"/>
      <c r="G1757" s="228"/>
      <c r="H1757" s="228"/>
      <c r="I1757" s="228"/>
      <c r="J1757" s="228"/>
      <c r="K1757" s="222" t="s">
        <v>7</v>
      </c>
      <c r="L1757" s="222"/>
      <c r="M1757" s="222"/>
      <c r="N1757" s="222"/>
      <c r="O1757" s="222"/>
      <c r="P1757" s="222"/>
      <c r="Q1757" s="223"/>
      <c r="R1757" s="223"/>
      <c r="S1757" s="223"/>
      <c r="T1757" s="223"/>
    </row>
    <row r="1758" spans="1:20" ht="22.5" x14ac:dyDescent="0.2">
      <c r="A1758" s="1"/>
      <c r="B1758" s="192" t="s">
        <v>8</v>
      </c>
      <c r="C1758" s="198" t="s">
        <v>9</v>
      </c>
      <c r="D1758" s="200" t="s">
        <v>255</v>
      </c>
      <c r="E1758" s="201" t="s">
        <v>256</v>
      </c>
      <c r="F1758" s="202" t="s">
        <v>12</v>
      </c>
      <c r="G1758" s="198" t="s">
        <v>13</v>
      </c>
      <c r="H1758" s="199" t="s">
        <v>14</v>
      </c>
      <c r="I1758" s="69" t="s">
        <v>257</v>
      </c>
      <c r="J1758" s="69" t="s">
        <v>258</v>
      </c>
      <c r="K1758" s="25" t="s">
        <v>17</v>
      </c>
      <c r="L1758" s="25" t="s">
        <v>18</v>
      </c>
      <c r="M1758" s="25" t="s">
        <v>19</v>
      </c>
      <c r="N1758" s="25" t="s">
        <v>20</v>
      </c>
      <c r="O1758" s="25" t="s">
        <v>21</v>
      </c>
      <c r="P1758" s="25" t="s">
        <v>22</v>
      </c>
      <c r="Q1758" s="25" t="s">
        <v>23</v>
      </c>
      <c r="R1758" s="25" t="s">
        <v>24</v>
      </c>
      <c r="S1758" s="25" t="s">
        <v>25</v>
      </c>
      <c r="T1758" s="191" t="s">
        <v>26</v>
      </c>
    </row>
    <row r="1759" spans="1:20" ht="22.5" x14ac:dyDescent="0.2">
      <c r="A1759" s="1"/>
      <c r="B1759" s="192"/>
      <c r="C1759" s="198"/>
      <c r="D1759" s="200"/>
      <c r="E1759" s="201"/>
      <c r="F1759" s="202"/>
      <c r="G1759" s="198"/>
      <c r="H1759" s="199"/>
      <c r="I1759" s="69" t="s">
        <v>27</v>
      </c>
      <c r="J1759" s="69" t="s">
        <v>28</v>
      </c>
      <c r="K1759" s="28" t="s">
        <v>27</v>
      </c>
      <c r="L1759" s="28" t="s">
        <v>27</v>
      </c>
      <c r="M1759" s="28" t="s">
        <v>27</v>
      </c>
      <c r="N1759" s="28" t="s">
        <v>27</v>
      </c>
      <c r="O1759" s="28" t="s">
        <v>27</v>
      </c>
      <c r="P1759" s="28" t="s">
        <v>27</v>
      </c>
      <c r="Q1759" s="28" t="s">
        <v>27</v>
      </c>
      <c r="R1759" s="28" t="s">
        <v>27</v>
      </c>
      <c r="S1759" s="28" t="s">
        <v>27</v>
      </c>
      <c r="T1759" s="191"/>
    </row>
    <row r="1760" spans="1:20" ht="38.25" x14ac:dyDescent="0.2">
      <c r="A1760" s="1"/>
      <c r="B1760" s="127">
        <v>1523</v>
      </c>
      <c r="C1760" s="30" t="s">
        <v>1617</v>
      </c>
      <c r="D1760" s="70" t="s">
        <v>67</v>
      </c>
      <c r="E1760" s="69" t="s">
        <v>67</v>
      </c>
      <c r="F1760" s="33">
        <v>1838</v>
      </c>
      <c r="G1760" s="34">
        <v>3196</v>
      </c>
      <c r="H1760" s="44">
        <v>3181</v>
      </c>
      <c r="I1760" s="71">
        <v>0</v>
      </c>
      <c r="J1760" s="72">
        <v>0</v>
      </c>
      <c r="K1760" s="38">
        <f t="shared" ref="K1760:K1774" si="457">0.1*I1760</f>
        <v>0</v>
      </c>
      <c r="L1760" s="38">
        <f t="shared" ref="L1760:L1774" si="458">0.03*I1760</f>
        <v>0</v>
      </c>
      <c r="M1760" s="38">
        <f t="shared" ref="M1760:M1774" si="459">0.06*I1760</f>
        <v>0</v>
      </c>
      <c r="N1760" s="38">
        <f t="shared" ref="N1760:N1774" si="460">0.02*I1760</f>
        <v>0</v>
      </c>
      <c r="O1760" s="38">
        <f t="shared" ref="O1760:O1774" si="461">0.02*I1760</f>
        <v>0</v>
      </c>
      <c r="P1760" s="38">
        <f t="shared" ref="P1760:P1774" si="462">0.0125*I1760</f>
        <v>0</v>
      </c>
      <c r="Q1760" s="38">
        <f t="shared" ref="Q1760:Q1774" si="463">0.05*I1760</f>
        <v>0</v>
      </c>
      <c r="R1760" s="38">
        <f t="shared" ref="R1760:R1774" si="464">0.009*I1760</f>
        <v>0</v>
      </c>
      <c r="S1760" s="38">
        <f t="shared" ref="S1760:S1774" si="465">0.001*I1760</f>
        <v>0</v>
      </c>
      <c r="T1760" s="39">
        <f t="shared" ref="T1760:T1774" si="466">SUM(I1760:S1760)</f>
        <v>0</v>
      </c>
    </row>
    <row r="1761" spans="1:20" ht="38.25" x14ac:dyDescent="0.2">
      <c r="A1761" s="1"/>
      <c r="B1761" s="127">
        <v>1524</v>
      </c>
      <c r="C1761" s="30" t="s">
        <v>1618</v>
      </c>
      <c r="D1761" s="70">
        <v>62.59</v>
      </c>
      <c r="E1761" s="69">
        <v>65.38</v>
      </c>
      <c r="F1761" s="33">
        <v>1839</v>
      </c>
      <c r="G1761" s="34">
        <v>3197</v>
      </c>
      <c r="H1761" s="44">
        <v>3181</v>
      </c>
      <c r="I1761" s="71">
        <f t="shared" ref="I1761:I1772" si="467">I1592*0.5+I1592</f>
        <v>25.02</v>
      </c>
      <c r="J1761" s="72">
        <v>0</v>
      </c>
      <c r="K1761" s="38">
        <f t="shared" si="457"/>
        <v>2.5020000000000002</v>
      </c>
      <c r="L1761" s="38">
        <f t="shared" si="458"/>
        <v>0.75059999999999993</v>
      </c>
      <c r="M1761" s="38">
        <f t="shared" si="459"/>
        <v>1.5011999999999999</v>
      </c>
      <c r="N1761" s="38">
        <f t="shared" si="460"/>
        <v>0.50039999999999996</v>
      </c>
      <c r="O1761" s="38">
        <f t="shared" si="461"/>
        <v>0.50039999999999996</v>
      </c>
      <c r="P1761" s="38">
        <f t="shared" si="462"/>
        <v>0.31275000000000003</v>
      </c>
      <c r="Q1761" s="38">
        <f t="shared" si="463"/>
        <v>1.2510000000000001</v>
      </c>
      <c r="R1761" s="38">
        <f t="shared" si="464"/>
        <v>0.22517999999999999</v>
      </c>
      <c r="S1761" s="38">
        <f t="shared" si="465"/>
        <v>2.5020000000000001E-2</v>
      </c>
      <c r="T1761" s="39">
        <f t="shared" si="466"/>
        <v>32.588549999999998</v>
      </c>
    </row>
    <row r="1762" spans="1:20" ht="38.25" x14ac:dyDescent="0.2">
      <c r="A1762" s="1"/>
      <c r="B1762" s="127">
        <v>1525</v>
      </c>
      <c r="C1762" s="30" t="s">
        <v>1619</v>
      </c>
      <c r="D1762" s="70">
        <v>125.18</v>
      </c>
      <c r="E1762" s="69">
        <v>130.76</v>
      </c>
      <c r="F1762" s="33">
        <v>1840</v>
      </c>
      <c r="G1762" s="34">
        <v>3198</v>
      </c>
      <c r="H1762" s="44">
        <v>3181</v>
      </c>
      <c r="I1762" s="71">
        <f t="shared" si="467"/>
        <v>36.195</v>
      </c>
      <c r="J1762" s="72">
        <v>0</v>
      </c>
      <c r="K1762" s="38">
        <f t="shared" si="457"/>
        <v>3.6195000000000004</v>
      </c>
      <c r="L1762" s="38">
        <f t="shared" si="458"/>
        <v>1.08585</v>
      </c>
      <c r="M1762" s="38">
        <f t="shared" si="459"/>
        <v>2.1717</v>
      </c>
      <c r="N1762" s="38">
        <f t="shared" si="460"/>
        <v>0.72389999999999999</v>
      </c>
      <c r="O1762" s="38">
        <f t="shared" si="461"/>
        <v>0.72389999999999999</v>
      </c>
      <c r="P1762" s="38">
        <f t="shared" si="462"/>
        <v>0.45243750000000005</v>
      </c>
      <c r="Q1762" s="38">
        <f t="shared" si="463"/>
        <v>1.8097500000000002</v>
      </c>
      <c r="R1762" s="38">
        <f t="shared" si="464"/>
        <v>0.32575499999999996</v>
      </c>
      <c r="S1762" s="38">
        <f t="shared" si="465"/>
        <v>3.6194999999999998E-2</v>
      </c>
      <c r="T1762" s="39">
        <f t="shared" si="466"/>
        <v>47.143987500000009</v>
      </c>
    </row>
    <row r="1763" spans="1:20" ht="38.25" x14ac:dyDescent="0.2">
      <c r="A1763" s="1"/>
      <c r="B1763" s="127">
        <v>1526</v>
      </c>
      <c r="C1763" s="30" t="s">
        <v>1620</v>
      </c>
      <c r="D1763" s="70">
        <v>250.35</v>
      </c>
      <c r="E1763" s="69">
        <v>261.52</v>
      </c>
      <c r="F1763" s="33">
        <v>1841</v>
      </c>
      <c r="G1763" s="34">
        <v>3199</v>
      </c>
      <c r="H1763" s="44">
        <v>3181</v>
      </c>
      <c r="I1763" s="71">
        <f t="shared" si="467"/>
        <v>66.795000000000002</v>
      </c>
      <c r="J1763" s="72">
        <v>0</v>
      </c>
      <c r="K1763" s="38">
        <f t="shared" si="457"/>
        <v>6.6795000000000009</v>
      </c>
      <c r="L1763" s="38">
        <f t="shared" si="458"/>
        <v>2.0038499999999999</v>
      </c>
      <c r="M1763" s="38">
        <f t="shared" si="459"/>
        <v>4.0076999999999998</v>
      </c>
      <c r="N1763" s="38">
        <f t="shared" si="460"/>
        <v>1.3359000000000001</v>
      </c>
      <c r="O1763" s="38">
        <f t="shared" si="461"/>
        <v>1.3359000000000001</v>
      </c>
      <c r="P1763" s="38">
        <f t="shared" si="462"/>
        <v>0.83493750000000011</v>
      </c>
      <c r="Q1763" s="38">
        <f t="shared" si="463"/>
        <v>3.3397500000000004</v>
      </c>
      <c r="R1763" s="38">
        <f t="shared" si="464"/>
        <v>0.60115499999999999</v>
      </c>
      <c r="S1763" s="38">
        <f t="shared" si="465"/>
        <v>6.6795000000000007E-2</v>
      </c>
      <c r="T1763" s="39">
        <f t="shared" si="466"/>
        <v>87.000487499999991</v>
      </c>
    </row>
    <row r="1764" spans="1:20" ht="38.25" x14ac:dyDescent="0.2">
      <c r="A1764" s="1"/>
      <c r="B1764" s="127">
        <v>1527</v>
      </c>
      <c r="C1764" s="30" t="s">
        <v>1621</v>
      </c>
      <c r="D1764" s="70">
        <v>375.54</v>
      </c>
      <c r="E1764" s="69">
        <v>392.29</v>
      </c>
      <c r="F1764" s="33">
        <v>1842</v>
      </c>
      <c r="G1764" s="34">
        <v>3200</v>
      </c>
      <c r="H1764" s="44">
        <v>3181</v>
      </c>
      <c r="I1764" s="71">
        <f t="shared" si="467"/>
        <v>102.99</v>
      </c>
      <c r="J1764" s="72">
        <v>0</v>
      </c>
      <c r="K1764" s="38">
        <f t="shared" si="457"/>
        <v>10.298999999999999</v>
      </c>
      <c r="L1764" s="38">
        <f t="shared" si="458"/>
        <v>3.0896999999999997</v>
      </c>
      <c r="M1764" s="38">
        <f t="shared" si="459"/>
        <v>6.1793999999999993</v>
      </c>
      <c r="N1764" s="38">
        <f t="shared" si="460"/>
        <v>2.0598000000000001</v>
      </c>
      <c r="O1764" s="38">
        <f t="shared" si="461"/>
        <v>2.0598000000000001</v>
      </c>
      <c r="P1764" s="38">
        <f t="shared" si="462"/>
        <v>1.2873749999999999</v>
      </c>
      <c r="Q1764" s="38">
        <f t="shared" si="463"/>
        <v>5.1494999999999997</v>
      </c>
      <c r="R1764" s="38">
        <f t="shared" si="464"/>
        <v>0.9269099999999999</v>
      </c>
      <c r="S1764" s="38">
        <f t="shared" si="465"/>
        <v>0.10299</v>
      </c>
      <c r="T1764" s="39">
        <f t="shared" si="466"/>
        <v>134.14447499999997</v>
      </c>
    </row>
    <row r="1765" spans="1:20" ht="38.25" x14ac:dyDescent="0.2">
      <c r="A1765" s="1"/>
      <c r="B1765" s="127">
        <v>1528</v>
      </c>
      <c r="C1765" s="30" t="s">
        <v>1622</v>
      </c>
      <c r="D1765" s="70">
        <v>500.72</v>
      </c>
      <c r="E1765" s="69">
        <v>523.04999999999995</v>
      </c>
      <c r="F1765" s="33">
        <v>1843</v>
      </c>
      <c r="G1765" s="34">
        <v>3201</v>
      </c>
      <c r="H1765" s="44">
        <v>3181</v>
      </c>
      <c r="I1765" s="71">
        <f t="shared" si="467"/>
        <v>164.22</v>
      </c>
      <c r="J1765" s="72">
        <v>0</v>
      </c>
      <c r="K1765" s="38">
        <f t="shared" si="457"/>
        <v>16.422000000000001</v>
      </c>
      <c r="L1765" s="38">
        <f t="shared" si="458"/>
        <v>4.9265999999999996</v>
      </c>
      <c r="M1765" s="38">
        <f t="shared" si="459"/>
        <v>9.8531999999999993</v>
      </c>
      <c r="N1765" s="38">
        <f t="shared" si="460"/>
        <v>3.2844000000000002</v>
      </c>
      <c r="O1765" s="38">
        <f t="shared" si="461"/>
        <v>3.2844000000000002</v>
      </c>
      <c r="P1765" s="38">
        <f t="shared" si="462"/>
        <v>2.0527500000000001</v>
      </c>
      <c r="Q1765" s="38">
        <f t="shared" si="463"/>
        <v>8.2110000000000003</v>
      </c>
      <c r="R1765" s="38">
        <f t="shared" si="464"/>
        <v>1.4779799999999998</v>
      </c>
      <c r="S1765" s="38">
        <f t="shared" si="465"/>
        <v>0.16422</v>
      </c>
      <c r="T1765" s="39">
        <f t="shared" si="466"/>
        <v>213.89655000000002</v>
      </c>
    </row>
    <row r="1766" spans="1:20" ht="38.25" x14ac:dyDescent="0.2">
      <c r="A1766" s="1"/>
      <c r="B1766" s="127">
        <v>1529</v>
      </c>
      <c r="C1766" s="30" t="s">
        <v>1623</v>
      </c>
      <c r="D1766" s="70">
        <v>625.89</v>
      </c>
      <c r="E1766" s="69">
        <v>653.79999999999995</v>
      </c>
      <c r="F1766" s="33">
        <v>1844</v>
      </c>
      <c r="G1766" s="34">
        <v>3202</v>
      </c>
      <c r="H1766" s="44">
        <v>3181</v>
      </c>
      <c r="I1766" s="71">
        <f t="shared" si="467"/>
        <v>186.495</v>
      </c>
      <c r="J1766" s="72">
        <v>0</v>
      </c>
      <c r="K1766" s="38">
        <f t="shared" si="457"/>
        <v>18.6495</v>
      </c>
      <c r="L1766" s="38">
        <f t="shared" si="458"/>
        <v>5.5948500000000001</v>
      </c>
      <c r="M1766" s="38">
        <f t="shared" si="459"/>
        <v>11.1897</v>
      </c>
      <c r="N1766" s="38">
        <f t="shared" si="460"/>
        <v>3.7299000000000002</v>
      </c>
      <c r="O1766" s="38">
        <f t="shared" si="461"/>
        <v>3.7299000000000002</v>
      </c>
      <c r="P1766" s="38">
        <f t="shared" si="462"/>
        <v>2.3311875</v>
      </c>
      <c r="Q1766" s="38">
        <f t="shared" si="463"/>
        <v>9.3247499999999999</v>
      </c>
      <c r="R1766" s="38">
        <f t="shared" si="464"/>
        <v>1.6784549999999998</v>
      </c>
      <c r="S1766" s="38">
        <f t="shared" si="465"/>
        <v>0.18649500000000002</v>
      </c>
      <c r="T1766" s="39">
        <f t="shared" si="466"/>
        <v>242.90973749999998</v>
      </c>
    </row>
    <row r="1767" spans="1:20" ht="38.25" x14ac:dyDescent="0.2">
      <c r="A1767" s="1"/>
      <c r="B1767" s="127">
        <v>1530</v>
      </c>
      <c r="C1767" s="30" t="s">
        <v>1624</v>
      </c>
      <c r="D1767" s="70">
        <v>1251.79</v>
      </c>
      <c r="E1767" s="69">
        <v>1307.6199999999999</v>
      </c>
      <c r="F1767" s="33">
        <v>1845</v>
      </c>
      <c r="G1767" s="34">
        <v>3203</v>
      </c>
      <c r="H1767" s="44">
        <v>3181</v>
      </c>
      <c r="I1767" s="71">
        <f t="shared" si="467"/>
        <v>253.32</v>
      </c>
      <c r="J1767" s="72">
        <v>0</v>
      </c>
      <c r="K1767" s="38">
        <f t="shared" si="457"/>
        <v>25.332000000000001</v>
      </c>
      <c r="L1767" s="38">
        <f t="shared" si="458"/>
        <v>7.5995999999999997</v>
      </c>
      <c r="M1767" s="38">
        <f t="shared" si="459"/>
        <v>15.199199999999999</v>
      </c>
      <c r="N1767" s="38">
        <f t="shared" si="460"/>
        <v>5.0663999999999998</v>
      </c>
      <c r="O1767" s="38">
        <f t="shared" si="461"/>
        <v>5.0663999999999998</v>
      </c>
      <c r="P1767" s="38">
        <f t="shared" si="462"/>
        <v>3.1665000000000001</v>
      </c>
      <c r="Q1767" s="38">
        <f t="shared" si="463"/>
        <v>12.666</v>
      </c>
      <c r="R1767" s="38">
        <f t="shared" si="464"/>
        <v>2.2798799999999999</v>
      </c>
      <c r="S1767" s="38">
        <f t="shared" si="465"/>
        <v>0.25331999999999999</v>
      </c>
      <c r="T1767" s="39">
        <f t="shared" si="466"/>
        <v>329.94929999999994</v>
      </c>
    </row>
    <row r="1768" spans="1:20" ht="38.25" x14ac:dyDescent="0.2">
      <c r="A1768" s="1"/>
      <c r="B1768" s="127">
        <v>1531</v>
      </c>
      <c r="C1768" s="30" t="s">
        <v>1625</v>
      </c>
      <c r="D1768" s="70">
        <v>2503.58</v>
      </c>
      <c r="E1768" s="69">
        <v>2615.2399999999998</v>
      </c>
      <c r="F1768" s="33">
        <v>1846</v>
      </c>
      <c r="G1768" s="34">
        <v>3204</v>
      </c>
      <c r="H1768" s="44">
        <v>3181</v>
      </c>
      <c r="I1768" s="71">
        <f t="shared" si="467"/>
        <v>342.40500000000003</v>
      </c>
      <c r="J1768" s="72">
        <v>0</v>
      </c>
      <c r="K1768" s="38">
        <f t="shared" si="457"/>
        <v>34.240500000000004</v>
      </c>
      <c r="L1768" s="38">
        <f t="shared" si="458"/>
        <v>10.27215</v>
      </c>
      <c r="M1768" s="38">
        <f t="shared" si="459"/>
        <v>20.5443</v>
      </c>
      <c r="N1768" s="38">
        <f t="shared" si="460"/>
        <v>6.8481000000000005</v>
      </c>
      <c r="O1768" s="38">
        <f t="shared" si="461"/>
        <v>6.8481000000000005</v>
      </c>
      <c r="P1768" s="38">
        <f t="shared" si="462"/>
        <v>4.2800625000000005</v>
      </c>
      <c r="Q1768" s="38">
        <f t="shared" si="463"/>
        <v>17.120250000000002</v>
      </c>
      <c r="R1768" s="38">
        <f t="shared" si="464"/>
        <v>3.081645</v>
      </c>
      <c r="S1768" s="38">
        <f t="shared" si="465"/>
        <v>0.34240500000000001</v>
      </c>
      <c r="T1768" s="39">
        <f t="shared" si="466"/>
        <v>445.98251249999998</v>
      </c>
    </row>
    <row r="1769" spans="1:20" ht="38.25" x14ac:dyDescent="0.2">
      <c r="A1769" s="1"/>
      <c r="B1769" s="127">
        <v>1532</v>
      </c>
      <c r="C1769" s="30" t="s">
        <v>1626</v>
      </c>
      <c r="D1769" s="70">
        <v>6258.95</v>
      </c>
      <c r="E1769" s="69">
        <v>6538.1</v>
      </c>
      <c r="F1769" s="33">
        <v>1847</v>
      </c>
      <c r="G1769" s="34">
        <v>3205</v>
      </c>
      <c r="H1769" s="44">
        <v>3181</v>
      </c>
      <c r="I1769" s="71">
        <f t="shared" si="467"/>
        <v>453.72</v>
      </c>
      <c r="J1769" s="72">
        <v>0</v>
      </c>
      <c r="K1769" s="38">
        <f t="shared" si="457"/>
        <v>45.372000000000007</v>
      </c>
      <c r="L1769" s="38">
        <f t="shared" si="458"/>
        <v>13.611600000000001</v>
      </c>
      <c r="M1769" s="38">
        <f t="shared" si="459"/>
        <v>27.223200000000002</v>
      </c>
      <c r="N1769" s="38">
        <f t="shared" si="460"/>
        <v>9.0744000000000007</v>
      </c>
      <c r="O1769" s="38">
        <f t="shared" si="461"/>
        <v>9.0744000000000007</v>
      </c>
      <c r="P1769" s="38">
        <f t="shared" si="462"/>
        <v>5.6715000000000009</v>
      </c>
      <c r="Q1769" s="38">
        <f t="shared" si="463"/>
        <v>22.686000000000003</v>
      </c>
      <c r="R1769" s="38">
        <f t="shared" si="464"/>
        <v>4.0834799999999998</v>
      </c>
      <c r="S1769" s="38">
        <f t="shared" si="465"/>
        <v>0.45372000000000001</v>
      </c>
      <c r="T1769" s="39">
        <f t="shared" si="466"/>
        <v>590.97030000000007</v>
      </c>
    </row>
    <row r="1770" spans="1:20" ht="38.25" x14ac:dyDescent="0.2">
      <c r="A1770" s="1"/>
      <c r="B1770" s="127">
        <v>1533</v>
      </c>
      <c r="C1770" s="30" t="s">
        <v>1627</v>
      </c>
      <c r="D1770" s="70">
        <v>12517.88</v>
      </c>
      <c r="E1770" s="69">
        <v>13076.18</v>
      </c>
      <c r="F1770" s="33">
        <v>1848</v>
      </c>
      <c r="G1770" s="34">
        <v>3206</v>
      </c>
      <c r="H1770" s="44">
        <v>3181</v>
      </c>
      <c r="I1770" s="71">
        <f t="shared" si="467"/>
        <v>687.54</v>
      </c>
      <c r="J1770" s="72">
        <v>0</v>
      </c>
      <c r="K1770" s="38">
        <f t="shared" si="457"/>
        <v>68.754000000000005</v>
      </c>
      <c r="L1770" s="38">
        <f t="shared" si="458"/>
        <v>20.626199999999997</v>
      </c>
      <c r="M1770" s="38">
        <f t="shared" si="459"/>
        <v>41.252399999999994</v>
      </c>
      <c r="N1770" s="38">
        <f t="shared" si="460"/>
        <v>13.7508</v>
      </c>
      <c r="O1770" s="38">
        <f t="shared" si="461"/>
        <v>13.7508</v>
      </c>
      <c r="P1770" s="38">
        <f t="shared" si="462"/>
        <v>8.5942500000000006</v>
      </c>
      <c r="Q1770" s="38">
        <f t="shared" si="463"/>
        <v>34.377000000000002</v>
      </c>
      <c r="R1770" s="38">
        <f t="shared" si="464"/>
        <v>6.1878599999999988</v>
      </c>
      <c r="S1770" s="38">
        <f t="shared" si="465"/>
        <v>0.68753999999999993</v>
      </c>
      <c r="T1770" s="39">
        <f t="shared" si="466"/>
        <v>895.52085</v>
      </c>
    </row>
    <row r="1771" spans="1:20" ht="38.25" x14ac:dyDescent="0.2">
      <c r="A1771" s="1"/>
      <c r="B1771" s="127">
        <v>1534</v>
      </c>
      <c r="C1771" s="30" t="s">
        <v>1628</v>
      </c>
      <c r="D1771" s="70">
        <v>25035.77</v>
      </c>
      <c r="E1771" s="69">
        <v>26152.37</v>
      </c>
      <c r="F1771" s="33">
        <v>1849</v>
      </c>
      <c r="G1771" s="34">
        <v>3207</v>
      </c>
      <c r="H1771" s="44">
        <v>3181</v>
      </c>
      <c r="I1771" s="71">
        <f t="shared" si="467"/>
        <v>907.44</v>
      </c>
      <c r="J1771" s="72">
        <v>0</v>
      </c>
      <c r="K1771" s="38">
        <f t="shared" si="457"/>
        <v>90.744000000000014</v>
      </c>
      <c r="L1771" s="38">
        <f t="shared" si="458"/>
        <v>27.223200000000002</v>
      </c>
      <c r="M1771" s="38">
        <f t="shared" si="459"/>
        <v>54.446400000000004</v>
      </c>
      <c r="N1771" s="38">
        <f t="shared" si="460"/>
        <v>18.148800000000001</v>
      </c>
      <c r="O1771" s="38">
        <f t="shared" si="461"/>
        <v>18.148800000000001</v>
      </c>
      <c r="P1771" s="38">
        <f t="shared" si="462"/>
        <v>11.343000000000002</v>
      </c>
      <c r="Q1771" s="38">
        <f t="shared" si="463"/>
        <v>45.372000000000007</v>
      </c>
      <c r="R1771" s="38">
        <f t="shared" si="464"/>
        <v>8.1669599999999996</v>
      </c>
      <c r="S1771" s="38">
        <f t="shared" si="465"/>
        <v>0.90744000000000002</v>
      </c>
      <c r="T1771" s="39">
        <f t="shared" si="466"/>
        <v>1181.9406000000001</v>
      </c>
    </row>
    <row r="1772" spans="1:20" ht="38.25" x14ac:dyDescent="0.2">
      <c r="A1772" s="1"/>
      <c r="B1772" s="127">
        <v>1535</v>
      </c>
      <c r="C1772" s="30" t="s">
        <v>1629</v>
      </c>
      <c r="D1772" s="70">
        <v>25035.77</v>
      </c>
      <c r="E1772" s="69">
        <v>26152.37</v>
      </c>
      <c r="F1772" s="33">
        <v>1850</v>
      </c>
      <c r="G1772" s="34">
        <v>3208</v>
      </c>
      <c r="H1772" s="44">
        <v>3181</v>
      </c>
      <c r="I1772" s="71">
        <f t="shared" si="467"/>
        <v>1135.68</v>
      </c>
      <c r="J1772" s="72">
        <v>0</v>
      </c>
      <c r="K1772" s="38">
        <f t="shared" si="457"/>
        <v>113.56800000000001</v>
      </c>
      <c r="L1772" s="38">
        <f t="shared" si="458"/>
        <v>34.070399999999999</v>
      </c>
      <c r="M1772" s="38">
        <f t="shared" si="459"/>
        <v>68.140799999999999</v>
      </c>
      <c r="N1772" s="38">
        <f t="shared" si="460"/>
        <v>22.713600000000003</v>
      </c>
      <c r="O1772" s="38">
        <f t="shared" si="461"/>
        <v>22.713600000000003</v>
      </c>
      <c r="P1772" s="38">
        <f t="shared" si="462"/>
        <v>14.196000000000002</v>
      </c>
      <c r="Q1772" s="38">
        <f t="shared" si="463"/>
        <v>56.784000000000006</v>
      </c>
      <c r="R1772" s="38">
        <f t="shared" si="464"/>
        <v>10.221119999999999</v>
      </c>
      <c r="S1772" s="38">
        <f t="shared" si="465"/>
        <v>1.13568</v>
      </c>
      <c r="T1772" s="39">
        <f t="shared" si="466"/>
        <v>1479.2232000000001</v>
      </c>
    </row>
    <row r="1773" spans="1:20" ht="38.25" x14ac:dyDescent="0.2">
      <c r="A1773" s="1"/>
      <c r="B1773" s="127">
        <v>1536</v>
      </c>
      <c r="C1773" s="30" t="s">
        <v>1630</v>
      </c>
      <c r="D1773" s="70" t="s">
        <v>67</v>
      </c>
      <c r="E1773" s="69" t="s">
        <v>67</v>
      </c>
      <c r="F1773" s="33">
        <v>1851</v>
      </c>
      <c r="G1773" s="34">
        <v>3209</v>
      </c>
      <c r="H1773" s="44">
        <v>3181</v>
      </c>
      <c r="I1773" s="71">
        <f>7.43*0.5+7.43</f>
        <v>11.145</v>
      </c>
      <c r="J1773" s="72">
        <v>0</v>
      </c>
      <c r="K1773" s="38">
        <f t="shared" si="457"/>
        <v>1.1145</v>
      </c>
      <c r="L1773" s="38">
        <f t="shared" si="458"/>
        <v>0.33434999999999998</v>
      </c>
      <c r="M1773" s="38">
        <f t="shared" si="459"/>
        <v>0.66869999999999996</v>
      </c>
      <c r="N1773" s="38">
        <f t="shared" si="460"/>
        <v>0.22289999999999999</v>
      </c>
      <c r="O1773" s="38">
        <f t="shared" si="461"/>
        <v>0.22289999999999999</v>
      </c>
      <c r="P1773" s="38">
        <f t="shared" si="462"/>
        <v>0.13931250000000001</v>
      </c>
      <c r="Q1773" s="38">
        <f t="shared" si="463"/>
        <v>0.55725000000000002</v>
      </c>
      <c r="R1773" s="38">
        <f t="shared" si="464"/>
        <v>0.10030499999999999</v>
      </c>
      <c r="S1773" s="38">
        <f t="shared" si="465"/>
        <v>1.1145E-2</v>
      </c>
      <c r="T1773" s="39">
        <f t="shared" si="466"/>
        <v>14.5163625</v>
      </c>
    </row>
    <row r="1774" spans="1:20" ht="51" x14ac:dyDescent="0.2">
      <c r="A1774" s="87"/>
      <c r="B1774" s="127">
        <v>1537</v>
      </c>
      <c r="C1774" s="30" t="s">
        <v>1631</v>
      </c>
      <c r="D1774" s="70" t="s">
        <v>67</v>
      </c>
      <c r="E1774" s="69" t="s">
        <v>67</v>
      </c>
      <c r="F1774" s="33">
        <v>1852</v>
      </c>
      <c r="G1774" s="34">
        <v>3210</v>
      </c>
      <c r="H1774" s="44">
        <v>3181</v>
      </c>
      <c r="I1774" s="71">
        <f>37.11*0.5+37.11</f>
        <v>55.664999999999999</v>
      </c>
      <c r="J1774" s="72">
        <v>0</v>
      </c>
      <c r="K1774" s="38">
        <f t="shared" si="457"/>
        <v>5.5665000000000004</v>
      </c>
      <c r="L1774" s="38">
        <f t="shared" si="458"/>
        <v>1.6699499999999998</v>
      </c>
      <c r="M1774" s="38">
        <f t="shared" si="459"/>
        <v>3.3398999999999996</v>
      </c>
      <c r="N1774" s="38">
        <f t="shared" si="460"/>
        <v>1.1133</v>
      </c>
      <c r="O1774" s="38">
        <f t="shared" si="461"/>
        <v>1.1133</v>
      </c>
      <c r="P1774" s="38">
        <f t="shared" si="462"/>
        <v>0.69581250000000006</v>
      </c>
      <c r="Q1774" s="38">
        <f t="shared" si="463"/>
        <v>2.7832500000000002</v>
      </c>
      <c r="R1774" s="38">
        <f t="shared" si="464"/>
        <v>0.5009849999999999</v>
      </c>
      <c r="S1774" s="38">
        <f t="shared" si="465"/>
        <v>5.5664999999999999E-2</v>
      </c>
      <c r="T1774" s="39">
        <f t="shared" si="466"/>
        <v>72.50366249999999</v>
      </c>
    </row>
    <row r="1775" spans="1:20" x14ac:dyDescent="0.2">
      <c r="A1775" s="87"/>
      <c r="B1775" s="206"/>
      <c r="C1775" s="206"/>
      <c r="D1775" s="206"/>
      <c r="E1775" s="206"/>
      <c r="F1775" s="206"/>
      <c r="G1775" s="206"/>
      <c r="H1775" s="206"/>
      <c r="I1775" s="206"/>
      <c r="J1775" s="206"/>
      <c r="K1775" s="206"/>
      <c r="L1775" s="206"/>
      <c r="M1775" s="206"/>
      <c r="N1775" s="206"/>
      <c r="O1775" s="206"/>
      <c r="P1775" s="206"/>
      <c r="Q1775" s="206"/>
      <c r="R1775" s="206"/>
      <c r="S1775" s="206"/>
    </row>
    <row r="1776" spans="1:20" ht="15.75" x14ac:dyDescent="0.2">
      <c r="A1776" s="87"/>
      <c r="B1776" s="88"/>
      <c r="C1776" s="8"/>
      <c r="D1776" s="89"/>
      <c r="E1776" s="5"/>
      <c r="F1776" s="90"/>
      <c r="G1776" s="91"/>
      <c r="H1776" s="88"/>
      <c r="I1776" s="89"/>
      <c r="J1776" s="89"/>
    </row>
    <row r="1777" spans="1:10" ht="15.75" x14ac:dyDescent="0.2">
      <c r="A1777" s="87"/>
      <c r="B1777" s="88"/>
      <c r="C1777" s="8"/>
      <c r="D1777" s="89"/>
      <c r="E1777" s="5"/>
      <c r="F1777" s="90"/>
      <c r="G1777" s="91"/>
      <c r="H1777" s="88"/>
      <c r="I1777" s="89"/>
      <c r="J1777" s="89"/>
    </row>
    <row r="1778" spans="1:10" x14ac:dyDescent="0.2">
      <c r="A1778" s="87"/>
      <c r="B1778" s="229" t="s">
        <v>475</v>
      </c>
      <c r="C1778" s="229"/>
      <c r="D1778" s="229"/>
      <c r="E1778" s="229"/>
      <c r="F1778" s="229"/>
      <c r="G1778" s="229"/>
      <c r="H1778" s="229"/>
      <c r="I1778" s="229"/>
      <c r="J1778" s="229"/>
    </row>
  </sheetData>
  <mergeCells count="333">
    <mergeCell ref="B1778:J1778"/>
    <mergeCell ref="G1758:G1759"/>
    <mergeCell ref="H1758:H1759"/>
    <mergeCell ref="T1758:T1759"/>
    <mergeCell ref="B1775:J1775"/>
    <mergeCell ref="K1775:S1775"/>
    <mergeCell ref="B1758:B1759"/>
    <mergeCell ref="C1758:C1759"/>
    <mergeCell ref="D1758:D1759"/>
    <mergeCell ref="E1758:E1759"/>
    <mergeCell ref="F1758:F1759"/>
    <mergeCell ref="B1755:J1755"/>
    <mergeCell ref="K1755:S1755"/>
    <mergeCell ref="B1756:J1756"/>
    <mergeCell ref="K1756:S1756"/>
    <mergeCell ref="B1757:J1757"/>
    <mergeCell ref="K1757:P1757"/>
    <mergeCell ref="Q1757:T1757"/>
    <mergeCell ref="G1734:G1735"/>
    <mergeCell ref="H1734:H1735"/>
    <mergeCell ref="T1734:T1735"/>
    <mergeCell ref="B1751:J1751"/>
    <mergeCell ref="K1751:S1751"/>
    <mergeCell ref="B1734:B1735"/>
    <mergeCell ref="C1734:C1735"/>
    <mergeCell ref="D1734:D1735"/>
    <mergeCell ref="E1734:E1735"/>
    <mergeCell ref="F1734:F1735"/>
    <mergeCell ref="B1731:J1731"/>
    <mergeCell ref="K1731:S1731"/>
    <mergeCell ref="B1732:J1732"/>
    <mergeCell ref="K1732:S1732"/>
    <mergeCell ref="B1733:J1733"/>
    <mergeCell ref="K1733:P1733"/>
    <mergeCell ref="Q1733:T1733"/>
    <mergeCell ref="G1690:G1691"/>
    <mergeCell ref="H1690:H1691"/>
    <mergeCell ref="T1690:T1691"/>
    <mergeCell ref="B1727:J1727"/>
    <mergeCell ref="K1727:S1727"/>
    <mergeCell ref="B1690:B1691"/>
    <mergeCell ref="C1690:C1691"/>
    <mergeCell ref="D1690:D1691"/>
    <mergeCell ref="E1690:E1691"/>
    <mergeCell ref="F1690:F1691"/>
    <mergeCell ref="B1688:J1688"/>
    <mergeCell ref="K1688:S1688"/>
    <mergeCell ref="B1689:J1689"/>
    <mergeCell ref="K1689:P1689"/>
    <mergeCell ref="Q1689:T1689"/>
    <mergeCell ref="G1666:G1667"/>
    <mergeCell ref="H1666:H1667"/>
    <mergeCell ref="T1666:T1667"/>
    <mergeCell ref="B1687:J1687"/>
    <mergeCell ref="K1687:S1687"/>
    <mergeCell ref="B1666:B1667"/>
    <mergeCell ref="C1666:C1667"/>
    <mergeCell ref="D1666:D1667"/>
    <mergeCell ref="E1666:E1667"/>
    <mergeCell ref="F1666:F1667"/>
    <mergeCell ref="B1664:J1664"/>
    <mergeCell ref="K1664:S1664"/>
    <mergeCell ref="B1665:J1665"/>
    <mergeCell ref="K1665:P1665"/>
    <mergeCell ref="Q1665:T1665"/>
    <mergeCell ref="G1643:G1644"/>
    <mergeCell ref="H1643:H1644"/>
    <mergeCell ref="T1643:T1644"/>
    <mergeCell ref="B1660:J1660"/>
    <mergeCell ref="K1660:S1660"/>
    <mergeCell ref="B1643:B1644"/>
    <mergeCell ref="C1643:C1644"/>
    <mergeCell ref="D1643:D1644"/>
    <mergeCell ref="E1643:E1644"/>
    <mergeCell ref="F1643:F1644"/>
    <mergeCell ref="B1637:T1637"/>
    <mergeCell ref="B1641:J1641"/>
    <mergeCell ref="K1641:S1641"/>
    <mergeCell ref="B1642:J1642"/>
    <mergeCell ref="K1642:P1642"/>
    <mergeCell ref="Q1642:T1642"/>
    <mergeCell ref="B1625:J1625"/>
    <mergeCell ref="K1625:P1625"/>
    <mergeCell ref="Q1625:T1625"/>
    <mergeCell ref="B1626:B1627"/>
    <mergeCell ref="C1626:C1627"/>
    <mergeCell ref="D1626:D1627"/>
    <mergeCell ref="E1626:E1627"/>
    <mergeCell ref="F1626:F1627"/>
    <mergeCell ref="G1626:G1627"/>
    <mergeCell ref="H1626:H1627"/>
    <mergeCell ref="T1626:T1627"/>
    <mergeCell ref="G1589:G1590"/>
    <mergeCell ref="H1589:H1590"/>
    <mergeCell ref="T1589:T1590"/>
    <mergeCell ref="B1620:J1620"/>
    <mergeCell ref="B1624:J1624"/>
    <mergeCell ref="K1624:S1624"/>
    <mergeCell ref="B1589:B1590"/>
    <mergeCell ref="C1589:C1590"/>
    <mergeCell ref="D1589:D1590"/>
    <mergeCell ref="E1589:E1590"/>
    <mergeCell ref="F1589:F1590"/>
    <mergeCell ref="B1582:T1582"/>
    <mergeCell ref="B1587:J1587"/>
    <mergeCell ref="K1587:S1587"/>
    <mergeCell ref="B1588:J1588"/>
    <mergeCell ref="K1588:P1588"/>
    <mergeCell ref="Q1588:T1588"/>
    <mergeCell ref="B1502:T1502"/>
    <mergeCell ref="B1507:J1507"/>
    <mergeCell ref="K1507:P1507"/>
    <mergeCell ref="B1508:B1509"/>
    <mergeCell ref="C1508:C1509"/>
    <mergeCell ref="D1508:D1509"/>
    <mergeCell ref="E1508:E1509"/>
    <mergeCell ref="F1508:F1509"/>
    <mergeCell ref="G1508:G1509"/>
    <mergeCell ref="H1508:H1509"/>
    <mergeCell ref="T1508:T1509"/>
    <mergeCell ref="T1456:T1457"/>
    <mergeCell ref="B1461:T1461"/>
    <mergeCell ref="B1466:J1466"/>
    <mergeCell ref="K1466:P1466"/>
    <mergeCell ref="B1467:B1468"/>
    <mergeCell ref="C1467:C1468"/>
    <mergeCell ref="D1467:D1468"/>
    <mergeCell ref="E1467:E1468"/>
    <mergeCell ref="F1467:F1468"/>
    <mergeCell ref="G1467:G1468"/>
    <mergeCell ref="H1467:H1468"/>
    <mergeCell ref="T1467:T1468"/>
    <mergeCell ref="B1449:J1449"/>
    <mergeCell ref="B1453:J1453"/>
    <mergeCell ref="B1455:J1455"/>
    <mergeCell ref="K1455:P1455"/>
    <mergeCell ref="B1456:B1457"/>
    <mergeCell ref="C1456:C1457"/>
    <mergeCell ref="D1456:D1457"/>
    <mergeCell ref="E1456:E1457"/>
    <mergeCell ref="F1456:F1457"/>
    <mergeCell ref="G1456:G1457"/>
    <mergeCell ref="H1456:H1457"/>
    <mergeCell ref="K1435:P1435"/>
    <mergeCell ref="T1436:T1437"/>
    <mergeCell ref="B1437:J1437"/>
    <mergeCell ref="B1441:T1441"/>
    <mergeCell ref="B1445:T1445"/>
    <mergeCell ref="B1433:J1433"/>
    <mergeCell ref="B1434:J1434"/>
    <mergeCell ref="B1435:B1436"/>
    <mergeCell ref="C1435:C1436"/>
    <mergeCell ref="D1435:D1436"/>
    <mergeCell ref="E1435:E1436"/>
    <mergeCell ref="F1435:F1436"/>
    <mergeCell ref="G1435:G1436"/>
    <mergeCell ref="H1435:H1436"/>
    <mergeCell ref="G1414:G1415"/>
    <mergeCell ref="H1414:H1415"/>
    <mergeCell ref="T1414:T1415"/>
    <mergeCell ref="B1428:J1428"/>
    <mergeCell ref="B1432:J1432"/>
    <mergeCell ref="B1414:B1415"/>
    <mergeCell ref="C1414:C1415"/>
    <mergeCell ref="D1414:D1415"/>
    <mergeCell ref="E1414:E1415"/>
    <mergeCell ref="F1414:F1415"/>
    <mergeCell ref="B1329:J1329"/>
    <mergeCell ref="B1407:T1407"/>
    <mergeCell ref="B1411:J1411"/>
    <mergeCell ref="B1413:J1413"/>
    <mergeCell ref="K1413:P1413"/>
    <mergeCell ref="B1242:T1242"/>
    <mergeCell ref="B1246:J1246"/>
    <mergeCell ref="B1248:J1248"/>
    <mergeCell ref="K1248:P1248"/>
    <mergeCell ref="B1249:B1250"/>
    <mergeCell ref="C1249:C1250"/>
    <mergeCell ref="D1249:D1250"/>
    <mergeCell ref="E1249:E1250"/>
    <mergeCell ref="F1249:F1250"/>
    <mergeCell ref="G1249:G1250"/>
    <mergeCell ref="H1249:H1250"/>
    <mergeCell ref="T1249:T1250"/>
    <mergeCell ref="B1155:T1155"/>
    <mergeCell ref="B1159:J1159"/>
    <mergeCell ref="B1161:J1161"/>
    <mergeCell ref="K1161:P1161"/>
    <mergeCell ref="B1162:B1163"/>
    <mergeCell ref="C1162:C1163"/>
    <mergeCell ref="D1162:D1163"/>
    <mergeCell ref="E1162:E1163"/>
    <mergeCell ref="F1162:F1163"/>
    <mergeCell ref="G1162:G1163"/>
    <mergeCell ref="H1162:H1163"/>
    <mergeCell ref="T1162:T1163"/>
    <mergeCell ref="B1062:T1062"/>
    <mergeCell ref="B1089:J1089"/>
    <mergeCell ref="B1091:J1091"/>
    <mergeCell ref="K1091:P1091"/>
    <mergeCell ref="B1092:B1093"/>
    <mergeCell ref="C1092:C1093"/>
    <mergeCell ref="D1092:D1093"/>
    <mergeCell ref="E1092:E1093"/>
    <mergeCell ref="F1092:F1093"/>
    <mergeCell ref="G1092:G1093"/>
    <mergeCell ref="H1092:H1093"/>
    <mergeCell ref="T1092:T1093"/>
    <mergeCell ref="T813:T814"/>
    <mergeCell ref="B1031:J1031"/>
    <mergeCell ref="B1035:T1035"/>
    <mergeCell ref="B1037:J1037"/>
    <mergeCell ref="B1038:B1039"/>
    <mergeCell ref="C1038:C1039"/>
    <mergeCell ref="D1038:D1039"/>
    <mergeCell ref="E1038:E1039"/>
    <mergeCell ref="F1038:F1039"/>
    <mergeCell ref="G1038:G1039"/>
    <mergeCell ref="H1038:H1039"/>
    <mergeCell ref="K1038:P1038"/>
    <mergeCell ref="T1039:T1040"/>
    <mergeCell ref="B1040:J1040"/>
    <mergeCell ref="B812:J812"/>
    <mergeCell ref="K812:P812"/>
    <mergeCell ref="B813:B814"/>
    <mergeCell ref="C813:C814"/>
    <mergeCell ref="D813:D814"/>
    <mergeCell ref="E813:E814"/>
    <mergeCell ref="F813:F814"/>
    <mergeCell ref="G813:G814"/>
    <mergeCell ref="H813:H814"/>
    <mergeCell ref="T742:T743"/>
    <mergeCell ref="B766:T766"/>
    <mergeCell ref="B786:T786"/>
    <mergeCell ref="B806:T806"/>
    <mergeCell ref="B810:J810"/>
    <mergeCell ref="B741:J741"/>
    <mergeCell ref="K741:P741"/>
    <mergeCell ref="B742:B743"/>
    <mergeCell ref="C742:C743"/>
    <mergeCell ref="D742:D743"/>
    <mergeCell ref="E742:E743"/>
    <mergeCell ref="F742:F743"/>
    <mergeCell ref="G742:G743"/>
    <mergeCell ref="H742:H743"/>
    <mergeCell ref="T673:T674"/>
    <mergeCell ref="B696:T696"/>
    <mergeCell ref="B716:T716"/>
    <mergeCell ref="B736:T736"/>
    <mergeCell ref="B739:J739"/>
    <mergeCell ref="B672:J672"/>
    <mergeCell ref="K672:P672"/>
    <mergeCell ref="B673:B674"/>
    <mergeCell ref="C673:C674"/>
    <mergeCell ref="D673:D674"/>
    <mergeCell ref="E673:E674"/>
    <mergeCell ref="F673:F674"/>
    <mergeCell ref="G673:G674"/>
    <mergeCell ref="H673:H674"/>
    <mergeCell ref="G642:G643"/>
    <mergeCell ref="H642:H643"/>
    <mergeCell ref="T642:T643"/>
    <mergeCell ref="B666:J666"/>
    <mergeCell ref="B670:J670"/>
    <mergeCell ref="B642:B643"/>
    <mergeCell ref="C642:C643"/>
    <mergeCell ref="D642:D643"/>
    <mergeCell ref="E642:E643"/>
    <mergeCell ref="F642:F643"/>
    <mergeCell ref="T613:T614"/>
    <mergeCell ref="B635:J635"/>
    <mergeCell ref="B639:J639"/>
    <mergeCell ref="B641:J641"/>
    <mergeCell ref="K641:P641"/>
    <mergeCell ref="B612:J612"/>
    <mergeCell ref="K612:P612"/>
    <mergeCell ref="B613:B614"/>
    <mergeCell ref="C613:C614"/>
    <mergeCell ref="D613:D614"/>
    <mergeCell ref="E613:E614"/>
    <mergeCell ref="F613:F614"/>
    <mergeCell ref="G613:G614"/>
    <mergeCell ref="H613:H614"/>
    <mergeCell ref="G402:G403"/>
    <mergeCell ref="H402:H403"/>
    <mergeCell ref="T402:T403"/>
    <mergeCell ref="B606:J606"/>
    <mergeCell ref="B610:J610"/>
    <mergeCell ref="B402:B403"/>
    <mergeCell ref="C402:C403"/>
    <mergeCell ref="D402:D403"/>
    <mergeCell ref="E402:E403"/>
    <mergeCell ref="F402:F403"/>
    <mergeCell ref="T373:T374"/>
    <mergeCell ref="B399:J399"/>
    <mergeCell ref="B401:J401"/>
    <mergeCell ref="K401:P401"/>
    <mergeCell ref="B372:J372"/>
    <mergeCell ref="K372:P372"/>
    <mergeCell ref="B373:B374"/>
    <mergeCell ref="C373:C374"/>
    <mergeCell ref="D373:D374"/>
    <mergeCell ref="E373:E374"/>
    <mergeCell ref="F373:F374"/>
    <mergeCell ref="G373:G374"/>
    <mergeCell ref="H373:H374"/>
    <mergeCell ref="B395:T395"/>
    <mergeCell ref="G332:G333"/>
    <mergeCell ref="H332:H333"/>
    <mergeCell ref="T332:T333"/>
    <mergeCell ref="B370:J370"/>
    <mergeCell ref="B332:B333"/>
    <mergeCell ref="C332:C333"/>
    <mergeCell ref="D332:D333"/>
    <mergeCell ref="E332:E333"/>
    <mergeCell ref="F332:F333"/>
    <mergeCell ref="B2:T3"/>
    <mergeCell ref="B4:T4"/>
    <mergeCell ref="N5:R10"/>
    <mergeCell ref="B325:T325"/>
    <mergeCell ref="B329:J329"/>
    <mergeCell ref="B331:J331"/>
    <mergeCell ref="K331:P331"/>
    <mergeCell ref="T14:T15"/>
    <mergeCell ref="B11:J11"/>
    <mergeCell ref="K13:P13"/>
    <mergeCell ref="B14:B15"/>
    <mergeCell ref="C14:C15"/>
    <mergeCell ref="D14:D15"/>
    <mergeCell ref="E14:E15"/>
    <mergeCell ref="F14:F15"/>
    <mergeCell ref="G14:G15"/>
    <mergeCell ref="H14:H15"/>
  </mergeCells>
  <printOptions horizontalCentered="1"/>
  <pageMargins left="5.000000000000001E-2" right="5.000000000000001E-2" top="0.24645669291338604" bottom="0.1" header="5.000000000000001E-2" footer="0.1"/>
  <pageSetup paperSize="0" scale="85" fitToWidth="0" fitToHeight="0" orientation="landscape" horizontalDpi="0" verticalDpi="0" copies="0"/>
  <headerFooter alignWithMargins="0">
    <oddFooter>&amp;C&amp;"Arial1,Regular"&amp;10Página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C519-FE5E-491F-8904-EBC96167AEAD}">
  <dimension ref="A1:T473"/>
  <sheetViews>
    <sheetView tabSelected="1" zoomScale="85" zoomScaleNormal="85" workbookViewId="0">
      <selection activeCell="J16" sqref="J16"/>
    </sheetView>
  </sheetViews>
  <sheetFormatPr defaultRowHeight="14.25" x14ac:dyDescent="0.2"/>
  <cols>
    <col min="1" max="1" width="2.125" customWidth="1"/>
    <col min="2" max="2" width="13.875" style="92" customWidth="1"/>
    <col min="3" max="3" width="66.25" style="93" customWidth="1"/>
    <col min="4" max="4" width="16.125" style="94" bestFit="1" customWidth="1"/>
    <col min="5" max="5" width="17.875" style="94" bestFit="1" customWidth="1"/>
    <col min="6" max="7" width="6" style="94" customWidth="1"/>
    <col min="8" max="8" width="10.75" style="94" customWidth="1"/>
    <col min="9" max="9" width="12" bestFit="1" customWidth="1"/>
    <col min="10" max="10" width="11.625" style="92" bestFit="1" customWidth="1"/>
    <col min="11" max="11" width="11.75" bestFit="1" customWidth="1"/>
    <col min="12" max="12" width="10.125" customWidth="1"/>
    <col min="13" max="13" width="10.125" bestFit="1" customWidth="1"/>
    <col min="14" max="14" width="9.375" customWidth="1"/>
    <col min="15" max="15" width="10.125" bestFit="1" customWidth="1"/>
    <col min="16" max="16" width="9.5" customWidth="1"/>
    <col min="17" max="17" width="12" bestFit="1" customWidth="1"/>
    <col min="18" max="18" width="11.75" bestFit="1" customWidth="1"/>
    <col min="19" max="19" width="5.375" customWidth="1"/>
    <col min="20" max="20" width="4.625" customWidth="1"/>
    <col min="21" max="21" width="4.875" customWidth="1"/>
    <col min="22" max="22" width="5.625" customWidth="1"/>
    <col min="23" max="23" width="5.125" customWidth="1"/>
    <col min="24" max="24" width="4.25" customWidth="1"/>
    <col min="25" max="25" width="4.125" customWidth="1"/>
    <col min="26" max="26" width="4.75" customWidth="1"/>
    <col min="27" max="27" width="3" customWidth="1"/>
    <col min="28" max="28" width="4.25" customWidth="1"/>
    <col min="29" max="29" width="4" customWidth="1"/>
    <col min="30" max="30" width="4.5" customWidth="1"/>
    <col min="31" max="31" width="4.125" customWidth="1"/>
    <col min="32" max="32" width="4.625" customWidth="1"/>
    <col min="33" max="34" width="4.75" customWidth="1"/>
    <col min="35" max="35" width="5.5" customWidth="1"/>
    <col min="36" max="36" width="4.5" customWidth="1"/>
    <col min="37" max="37" width="4.75" customWidth="1"/>
    <col min="38" max="38" width="4.375" customWidth="1"/>
    <col min="39" max="39" width="4.5" customWidth="1"/>
    <col min="40" max="40" width="5.125" customWidth="1"/>
    <col min="41" max="41" width="5.875" customWidth="1"/>
    <col min="42" max="47" width="3.875" customWidth="1"/>
    <col min="48" max="48" width="3.625" customWidth="1"/>
    <col min="49" max="49" width="3.875" customWidth="1"/>
    <col min="50" max="50" width="3.125" customWidth="1"/>
    <col min="51" max="51" width="4.75" customWidth="1"/>
    <col min="52" max="52" width="4.5" customWidth="1"/>
    <col min="53" max="53" width="4.875" customWidth="1"/>
    <col min="54" max="54" width="4.625" customWidth="1"/>
    <col min="55" max="55" width="5.125" customWidth="1"/>
    <col min="56" max="56" width="3.25" customWidth="1"/>
    <col min="57" max="57" width="3.625" customWidth="1"/>
    <col min="58" max="58" width="4.75" customWidth="1"/>
    <col min="59" max="59" width="4.125" customWidth="1"/>
    <col min="60" max="60" width="6.375" customWidth="1"/>
    <col min="61" max="61" width="5.375" customWidth="1"/>
    <col min="62" max="63" width="5.5" customWidth="1"/>
    <col min="64" max="64" width="5.125" customWidth="1"/>
    <col min="65" max="65" width="6.375" customWidth="1"/>
    <col min="66" max="66" width="3.875" customWidth="1"/>
    <col min="67" max="67" width="4.5" customWidth="1"/>
    <col min="68" max="68" width="3.625" customWidth="1"/>
    <col min="69" max="69" width="3" customWidth="1"/>
    <col min="70" max="71" width="4.5" customWidth="1"/>
    <col min="72" max="72" width="5.125" customWidth="1"/>
    <col min="73" max="73" width="3.625" customWidth="1"/>
    <col min="74" max="74" width="4.875" customWidth="1"/>
    <col min="75" max="75" width="3.375" customWidth="1"/>
    <col min="76" max="76" width="4" customWidth="1"/>
    <col min="77" max="77" width="4.25" customWidth="1"/>
    <col min="78" max="78" width="4.625" customWidth="1"/>
    <col min="79" max="79" width="4.75" customWidth="1"/>
    <col min="80" max="81" width="5.125" customWidth="1"/>
    <col min="82" max="82" width="3.625" customWidth="1"/>
    <col min="83" max="83" width="5" customWidth="1"/>
    <col min="84" max="84" width="4.5" customWidth="1"/>
    <col min="85" max="85" width="4.75" customWidth="1"/>
    <col min="86" max="86" width="4.5" customWidth="1"/>
    <col min="87" max="87" width="4.25" customWidth="1"/>
    <col min="88" max="89" width="4.75" customWidth="1"/>
    <col min="90" max="90" width="4.625" customWidth="1"/>
    <col min="91" max="91" width="5" customWidth="1"/>
    <col min="92" max="92" width="5.375" customWidth="1"/>
    <col min="93" max="93" width="4.625" customWidth="1"/>
    <col min="94" max="94" width="3.625" customWidth="1"/>
    <col min="95" max="95" width="4.5" customWidth="1"/>
    <col min="96" max="96" width="4.125" customWidth="1"/>
    <col min="97" max="97" width="4.5" customWidth="1"/>
    <col min="98" max="98" width="4.25" customWidth="1"/>
    <col min="99" max="99" width="4" customWidth="1"/>
    <col min="100" max="100" width="4.5" customWidth="1"/>
    <col min="101" max="101" width="4.875" customWidth="1"/>
    <col min="102" max="102" width="4.25" customWidth="1"/>
    <col min="103" max="103" width="4.625" customWidth="1"/>
    <col min="104" max="104" width="4.125" customWidth="1"/>
    <col min="105" max="105" width="4" customWidth="1"/>
    <col min="106" max="106" width="4.875" customWidth="1"/>
    <col min="107" max="107" width="5.375" customWidth="1"/>
    <col min="108" max="108" width="8.625" customWidth="1"/>
  </cols>
  <sheetData>
    <row r="1" spans="1:18" ht="15.75" x14ac:dyDescent="0.2">
      <c r="A1" s="1"/>
      <c r="B1" s="2"/>
      <c r="C1" s="3"/>
      <c r="D1" s="4"/>
      <c r="E1" s="5"/>
      <c r="F1" s="6"/>
      <c r="G1" s="7"/>
      <c r="H1" s="8"/>
      <c r="I1" s="9"/>
      <c r="J1" s="10"/>
    </row>
    <row r="2" spans="1:18" ht="14.25" customHeight="1" x14ac:dyDescent="0.2">
      <c r="A2" s="1"/>
      <c r="B2" s="182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</row>
    <row r="3" spans="1:18" ht="14.25" customHeight="1" x14ac:dyDescent="0.2">
      <c r="A3" s="1"/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</row>
    <row r="4" spans="1:18" ht="22.5" x14ac:dyDescent="0.2">
      <c r="A4" s="1"/>
      <c r="B4" s="184" t="s">
        <v>1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</row>
    <row r="5" spans="1:18" ht="15.75" x14ac:dyDescent="0.2">
      <c r="A5" s="1"/>
      <c r="B5" s="11" t="s">
        <v>2</v>
      </c>
      <c r="C5" s="3"/>
      <c r="D5" s="4"/>
      <c r="E5" s="5"/>
      <c r="F5" s="6"/>
      <c r="G5" s="7"/>
      <c r="H5" s="8"/>
      <c r="I5" s="12"/>
      <c r="J5" s="13"/>
    </row>
    <row r="6" spans="1:18" ht="15.75" x14ac:dyDescent="0.2">
      <c r="A6" s="1"/>
      <c r="B6" s="2"/>
      <c r="C6" s="3"/>
      <c r="D6" s="4"/>
      <c r="E6" s="14"/>
      <c r="N6" s="185" t="s">
        <v>3</v>
      </c>
      <c r="O6" s="185"/>
      <c r="P6" s="185"/>
      <c r="Q6" s="185"/>
    </row>
    <row r="7" spans="1:18" ht="15.75" x14ac:dyDescent="0.2">
      <c r="A7" s="1"/>
      <c r="B7" s="15" t="s">
        <v>4</v>
      </c>
      <c r="C7" s="16"/>
      <c r="D7" s="4"/>
      <c r="E7" s="5"/>
      <c r="N7" s="185"/>
      <c r="O7" s="185"/>
      <c r="P7" s="185"/>
      <c r="Q7" s="185"/>
    </row>
    <row r="8" spans="1:18" ht="15.75" x14ac:dyDescent="0.2">
      <c r="A8" s="1"/>
      <c r="B8" s="17" t="s">
        <v>5</v>
      </c>
      <c r="C8" s="16"/>
      <c r="D8" s="4"/>
      <c r="E8" s="5"/>
      <c r="N8" s="185"/>
      <c r="O8" s="185"/>
      <c r="P8" s="185"/>
      <c r="Q8" s="185"/>
    </row>
    <row r="9" spans="1:18" ht="53.25" customHeight="1" x14ac:dyDescent="0.25">
      <c r="A9" s="1"/>
      <c r="B9" s="18"/>
      <c r="C9" s="19"/>
      <c r="D9" s="20"/>
      <c r="E9" s="5"/>
      <c r="N9" s="185"/>
      <c r="O9" s="185"/>
      <c r="P9" s="185"/>
      <c r="Q9" s="185"/>
    </row>
    <row r="10" spans="1:18" ht="15.75" x14ac:dyDescent="0.25">
      <c r="A10" s="1"/>
      <c r="B10" s="2"/>
      <c r="C10" s="19"/>
      <c r="D10" s="20"/>
      <c r="E10" s="21"/>
      <c r="F10" s="6"/>
      <c r="G10" s="7"/>
      <c r="H10" s="8"/>
      <c r="I10" s="22"/>
      <c r="J10" s="23"/>
    </row>
    <row r="11" spans="1:18" ht="15.75" customHeight="1" x14ac:dyDescent="0.2">
      <c r="A11" s="1"/>
      <c r="B11" s="190" t="s">
        <v>6</v>
      </c>
      <c r="C11" s="190"/>
      <c r="D11" s="190"/>
      <c r="E11" s="190"/>
      <c r="F11" s="190"/>
      <c r="G11" s="190"/>
      <c r="H11" s="190"/>
      <c r="I11" s="190"/>
      <c r="J11" s="190"/>
      <c r="K11" s="24"/>
      <c r="L11" s="24"/>
      <c r="M11" s="24"/>
      <c r="N11" s="24"/>
      <c r="O11" s="24"/>
      <c r="P11" s="24"/>
      <c r="Q11" s="24"/>
      <c r="R11" s="24"/>
    </row>
    <row r="12" spans="1:18" ht="15.75" customHeight="1" x14ac:dyDescent="0.2">
      <c r="A12" s="1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ht="15.75" customHeight="1" x14ac:dyDescent="0.2">
      <c r="A13" s="1"/>
      <c r="B13" s="24"/>
      <c r="C13" s="24"/>
      <c r="D13" s="24"/>
      <c r="E13" s="24"/>
      <c r="F13" s="24"/>
      <c r="G13" s="24"/>
      <c r="H13" s="24"/>
      <c r="I13" s="24"/>
      <c r="J13" s="24"/>
      <c r="K13" s="190" t="s">
        <v>7</v>
      </c>
      <c r="L13" s="190"/>
      <c r="M13" s="190"/>
      <c r="N13" s="190"/>
      <c r="O13" s="190"/>
      <c r="P13" s="190"/>
      <c r="Q13" s="24"/>
      <c r="R13" s="24"/>
    </row>
    <row r="14" spans="1:18" ht="22.5" x14ac:dyDescent="0.2">
      <c r="A14" s="1"/>
      <c r="B14" s="192" t="s">
        <v>8</v>
      </c>
      <c r="C14" s="193" t="s">
        <v>9</v>
      </c>
      <c r="D14" s="194" t="s">
        <v>10</v>
      </c>
      <c r="E14" s="191" t="s">
        <v>11</v>
      </c>
      <c r="F14" s="195" t="s">
        <v>12</v>
      </c>
      <c r="G14" s="196" t="s">
        <v>13</v>
      </c>
      <c r="H14" s="197" t="s">
        <v>14</v>
      </c>
      <c r="I14" s="26" t="s">
        <v>15</v>
      </c>
      <c r="J14" s="27" t="s">
        <v>16</v>
      </c>
      <c r="K14" s="25" t="s">
        <v>17</v>
      </c>
      <c r="L14" s="25" t="s">
        <v>18</v>
      </c>
      <c r="M14" s="25" t="s">
        <v>19</v>
      </c>
      <c r="N14" s="25" t="s">
        <v>20</v>
      </c>
      <c r="O14" s="25" t="s">
        <v>21</v>
      </c>
      <c r="P14" s="25" t="s">
        <v>22</v>
      </c>
      <c r="Q14" s="25" t="s">
        <v>23</v>
      </c>
      <c r="R14" s="191" t="s">
        <v>26</v>
      </c>
    </row>
    <row r="15" spans="1:18" ht="22.5" x14ac:dyDescent="0.2">
      <c r="A15" s="1"/>
      <c r="B15" s="192"/>
      <c r="C15" s="193"/>
      <c r="D15" s="194"/>
      <c r="E15" s="191"/>
      <c r="F15" s="195"/>
      <c r="G15" s="196"/>
      <c r="H15" s="197"/>
      <c r="I15" s="26" t="s">
        <v>27</v>
      </c>
      <c r="J15" s="247" t="s">
        <v>28</v>
      </c>
      <c r="K15" s="28" t="s">
        <v>27</v>
      </c>
      <c r="L15" s="28" t="s">
        <v>27</v>
      </c>
      <c r="M15" s="28" t="s">
        <v>27</v>
      </c>
      <c r="N15" s="28" t="s">
        <v>27</v>
      </c>
      <c r="O15" s="28" t="s">
        <v>27</v>
      </c>
      <c r="P15" s="28" t="s">
        <v>27</v>
      </c>
      <c r="Q15" s="28" t="s">
        <v>27</v>
      </c>
      <c r="R15" s="191"/>
    </row>
    <row r="16" spans="1:18" x14ac:dyDescent="0.2">
      <c r="A16" s="1"/>
      <c r="B16" s="29">
        <v>1</v>
      </c>
      <c r="C16" s="30" t="s">
        <v>29</v>
      </c>
      <c r="D16" s="31">
        <v>625.89</v>
      </c>
      <c r="E16" s="32">
        <v>653.79999999999995</v>
      </c>
      <c r="F16" s="33">
        <v>781</v>
      </c>
      <c r="G16" s="34">
        <v>2135</v>
      </c>
      <c r="H16" s="35" t="s">
        <v>30</v>
      </c>
      <c r="I16" s="241">
        <v>111.35</v>
      </c>
      <c r="J16" s="249">
        <v>57.541093999999994</v>
      </c>
      <c r="K16" s="245">
        <f t="shared" ref="K16:K79" si="0">0.1*I16</f>
        <v>11.135</v>
      </c>
      <c r="L16" s="38">
        <f t="shared" ref="L16:L79" si="1">0.03*I16</f>
        <v>3.3404999999999996</v>
      </c>
      <c r="M16" s="38">
        <f t="shared" ref="M16:M79" si="2">0.06*I16</f>
        <v>6.6809999999999992</v>
      </c>
      <c r="N16" s="38">
        <f t="shared" ref="N16:N79" si="3">0.02*I16</f>
        <v>2.2269999999999999</v>
      </c>
      <c r="O16" s="38">
        <f t="shared" ref="O16:O79" si="4">0.02*I16</f>
        <v>2.2269999999999999</v>
      </c>
      <c r="P16" s="38">
        <f t="shared" ref="P16:P79" si="5">0.0125*I16</f>
        <v>1.391875</v>
      </c>
      <c r="Q16" s="38">
        <f t="shared" ref="Q16:Q79" si="6">0.05*I16</f>
        <v>5.5674999999999999</v>
      </c>
      <c r="R16" s="39">
        <f t="shared" ref="R16:R79" si="7">SUM(I16:Q16)</f>
        <v>201.46096899999998</v>
      </c>
    </row>
    <row r="17" spans="1:18" x14ac:dyDescent="0.2">
      <c r="A17" s="1"/>
      <c r="B17" s="29">
        <v>2</v>
      </c>
      <c r="C17" s="30" t="s">
        <v>31</v>
      </c>
      <c r="D17" s="31">
        <v>1251.79</v>
      </c>
      <c r="E17" s="32">
        <v>1307.6199999999999</v>
      </c>
      <c r="F17" s="33">
        <v>782</v>
      </c>
      <c r="G17" s="34">
        <v>2136</v>
      </c>
      <c r="H17" s="35" t="s">
        <v>30</v>
      </c>
      <c r="I17" s="241">
        <v>168.88</v>
      </c>
      <c r="J17" s="249">
        <v>57.541093999999994</v>
      </c>
      <c r="K17" s="245">
        <f t="shared" si="0"/>
        <v>16.888000000000002</v>
      </c>
      <c r="L17" s="38">
        <f t="shared" si="1"/>
        <v>5.0663999999999998</v>
      </c>
      <c r="M17" s="38">
        <f t="shared" si="2"/>
        <v>10.1328</v>
      </c>
      <c r="N17" s="38">
        <f t="shared" si="3"/>
        <v>3.3776000000000002</v>
      </c>
      <c r="O17" s="38">
        <f t="shared" si="4"/>
        <v>3.3776000000000002</v>
      </c>
      <c r="P17" s="38">
        <f t="shared" si="5"/>
        <v>2.1110000000000002</v>
      </c>
      <c r="Q17" s="38">
        <f t="shared" si="6"/>
        <v>8.4440000000000008</v>
      </c>
      <c r="R17" s="39">
        <f t="shared" si="7"/>
        <v>275.81849399999993</v>
      </c>
    </row>
    <row r="18" spans="1:18" x14ac:dyDescent="0.2">
      <c r="A18" s="1"/>
      <c r="B18" s="29">
        <v>3</v>
      </c>
      <c r="C18" s="30" t="s">
        <v>32</v>
      </c>
      <c r="D18" s="31">
        <v>2503.58</v>
      </c>
      <c r="E18" s="32">
        <v>2615.2399999999998</v>
      </c>
      <c r="F18" s="33">
        <v>783</v>
      </c>
      <c r="G18" s="34">
        <v>2137</v>
      </c>
      <c r="H18" s="35" t="s">
        <v>30</v>
      </c>
      <c r="I18" s="241">
        <v>228.27</v>
      </c>
      <c r="J18" s="249">
        <v>57.541093999999994</v>
      </c>
      <c r="K18" s="245">
        <f t="shared" si="0"/>
        <v>22.827000000000002</v>
      </c>
      <c r="L18" s="38">
        <f t="shared" si="1"/>
        <v>6.8480999999999996</v>
      </c>
      <c r="M18" s="38">
        <f t="shared" si="2"/>
        <v>13.696199999999999</v>
      </c>
      <c r="N18" s="38">
        <f t="shared" si="3"/>
        <v>4.5654000000000003</v>
      </c>
      <c r="O18" s="38">
        <f t="shared" si="4"/>
        <v>4.5654000000000003</v>
      </c>
      <c r="P18" s="38">
        <f t="shared" si="5"/>
        <v>2.8533750000000002</v>
      </c>
      <c r="Q18" s="38">
        <f t="shared" si="6"/>
        <v>11.413500000000001</v>
      </c>
      <c r="R18" s="39">
        <f t="shared" si="7"/>
        <v>352.58006900000004</v>
      </c>
    </row>
    <row r="19" spans="1:18" x14ac:dyDescent="0.2">
      <c r="A19" s="1"/>
      <c r="B19" s="29">
        <v>4</v>
      </c>
      <c r="C19" s="30" t="s">
        <v>33</v>
      </c>
      <c r="D19" s="31">
        <v>5007.1499999999996</v>
      </c>
      <c r="E19" s="32">
        <v>5230.47</v>
      </c>
      <c r="F19" s="33">
        <v>784</v>
      </c>
      <c r="G19" s="34">
        <v>2138</v>
      </c>
      <c r="H19" s="35" t="s">
        <v>30</v>
      </c>
      <c r="I19" s="241">
        <v>319.17</v>
      </c>
      <c r="J19" s="249">
        <v>57.541093999999994</v>
      </c>
      <c r="K19" s="245">
        <f t="shared" si="0"/>
        <v>31.917000000000002</v>
      </c>
      <c r="L19" s="38">
        <f t="shared" si="1"/>
        <v>9.5751000000000008</v>
      </c>
      <c r="M19" s="38">
        <f t="shared" si="2"/>
        <v>19.150200000000002</v>
      </c>
      <c r="N19" s="38">
        <f t="shared" si="3"/>
        <v>6.3834000000000009</v>
      </c>
      <c r="O19" s="38">
        <f t="shared" si="4"/>
        <v>6.3834000000000009</v>
      </c>
      <c r="P19" s="38">
        <f t="shared" si="5"/>
        <v>3.9896250000000002</v>
      </c>
      <c r="Q19" s="38">
        <f t="shared" si="6"/>
        <v>15.958500000000001</v>
      </c>
      <c r="R19" s="39">
        <f t="shared" si="7"/>
        <v>470.06831900000003</v>
      </c>
    </row>
    <row r="20" spans="1:18" x14ac:dyDescent="0.2">
      <c r="A20" s="1"/>
      <c r="B20" s="29">
        <v>5</v>
      </c>
      <c r="C20" s="30" t="s">
        <v>34</v>
      </c>
      <c r="D20" s="31">
        <v>10014.299999999999</v>
      </c>
      <c r="E20" s="32">
        <v>10460.94</v>
      </c>
      <c r="F20" s="33">
        <v>785</v>
      </c>
      <c r="G20" s="34">
        <v>2139</v>
      </c>
      <c r="H20" s="35" t="s">
        <v>30</v>
      </c>
      <c r="I20" s="241">
        <v>636.51</v>
      </c>
      <c r="J20" s="249">
        <v>57.541093999999994</v>
      </c>
      <c r="K20" s="245">
        <f t="shared" si="0"/>
        <v>63.651000000000003</v>
      </c>
      <c r="L20" s="38">
        <f t="shared" si="1"/>
        <v>19.095299999999998</v>
      </c>
      <c r="M20" s="38">
        <f t="shared" si="2"/>
        <v>38.190599999999996</v>
      </c>
      <c r="N20" s="38">
        <f t="shared" si="3"/>
        <v>12.7302</v>
      </c>
      <c r="O20" s="38">
        <f t="shared" si="4"/>
        <v>12.7302</v>
      </c>
      <c r="P20" s="38">
        <f t="shared" si="5"/>
        <v>7.9563750000000004</v>
      </c>
      <c r="Q20" s="38">
        <f t="shared" si="6"/>
        <v>31.825500000000002</v>
      </c>
      <c r="R20" s="39">
        <f t="shared" si="7"/>
        <v>880.23026899999991</v>
      </c>
    </row>
    <row r="21" spans="1:18" x14ac:dyDescent="0.2">
      <c r="A21" s="1"/>
      <c r="B21" s="29">
        <v>6</v>
      </c>
      <c r="C21" s="30" t="s">
        <v>35</v>
      </c>
      <c r="D21" s="31">
        <v>15021.47</v>
      </c>
      <c r="E21" s="32">
        <v>15691.43</v>
      </c>
      <c r="F21" s="33">
        <v>786</v>
      </c>
      <c r="G21" s="34">
        <v>2140</v>
      </c>
      <c r="H21" s="35" t="s">
        <v>30</v>
      </c>
      <c r="I21" s="241">
        <v>681.04</v>
      </c>
      <c r="J21" s="249">
        <v>57.541093999999994</v>
      </c>
      <c r="K21" s="245">
        <f t="shared" si="0"/>
        <v>68.103999999999999</v>
      </c>
      <c r="L21" s="38">
        <f t="shared" si="1"/>
        <v>20.431199999999997</v>
      </c>
      <c r="M21" s="38">
        <f t="shared" si="2"/>
        <v>40.862399999999994</v>
      </c>
      <c r="N21" s="38">
        <f t="shared" si="3"/>
        <v>13.620799999999999</v>
      </c>
      <c r="O21" s="38">
        <f t="shared" si="4"/>
        <v>13.620799999999999</v>
      </c>
      <c r="P21" s="38">
        <f t="shared" si="5"/>
        <v>8.5129999999999999</v>
      </c>
      <c r="Q21" s="38">
        <f t="shared" si="6"/>
        <v>34.052</v>
      </c>
      <c r="R21" s="39">
        <f t="shared" si="7"/>
        <v>937.78529400000014</v>
      </c>
    </row>
    <row r="22" spans="1:18" x14ac:dyDescent="0.2">
      <c r="A22" s="1"/>
      <c r="B22" s="29">
        <v>7</v>
      </c>
      <c r="C22" s="30" t="s">
        <v>36</v>
      </c>
      <c r="D22" s="31">
        <v>25035.77</v>
      </c>
      <c r="E22" s="32">
        <v>26152.37</v>
      </c>
      <c r="F22" s="33">
        <v>787</v>
      </c>
      <c r="G22" s="34">
        <v>2141</v>
      </c>
      <c r="H22" s="35" t="s">
        <v>30</v>
      </c>
      <c r="I22" s="241">
        <v>862.9</v>
      </c>
      <c r="J22" s="249">
        <v>57.541093999999994</v>
      </c>
      <c r="K22" s="245">
        <f t="shared" si="0"/>
        <v>86.29</v>
      </c>
      <c r="L22" s="38">
        <f t="shared" si="1"/>
        <v>25.886999999999997</v>
      </c>
      <c r="M22" s="38">
        <f t="shared" si="2"/>
        <v>51.773999999999994</v>
      </c>
      <c r="N22" s="38">
        <f t="shared" si="3"/>
        <v>17.257999999999999</v>
      </c>
      <c r="O22" s="38">
        <f t="shared" si="4"/>
        <v>17.257999999999999</v>
      </c>
      <c r="P22" s="38">
        <f t="shared" si="5"/>
        <v>10.786250000000001</v>
      </c>
      <c r="Q22" s="38">
        <f t="shared" si="6"/>
        <v>43.145000000000003</v>
      </c>
      <c r="R22" s="39">
        <f t="shared" si="7"/>
        <v>1172.839344</v>
      </c>
    </row>
    <row r="23" spans="1:18" x14ac:dyDescent="0.2">
      <c r="A23" s="1"/>
      <c r="B23" s="29">
        <v>8</v>
      </c>
      <c r="C23" s="30" t="s">
        <v>37</v>
      </c>
      <c r="D23" s="31">
        <v>37553.65</v>
      </c>
      <c r="E23" s="32">
        <v>39228.54</v>
      </c>
      <c r="F23" s="33">
        <v>788</v>
      </c>
      <c r="G23" s="34">
        <v>2142</v>
      </c>
      <c r="H23" s="35" t="s">
        <v>30</v>
      </c>
      <c r="I23" s="241">
        <v>1091.1500000000001</v>
      </c>
      <c r="J23" s="249">
        <v>57.541093999999994</v>
      </c>
      <c r="K23" s="245">
        <f t="shared" si="0"/>
        <v>109.11500000000001</v>
      </c>
      <c r="L23" s="38">
        <f t="shared" si="1"/>
        <v>32.734500000000004</v>
      </c>
      <c r="M23" s="38">
        <f t="shared" si="2"/>
        <v>65.469000000000008</v>
      </c>
      <c r="N23" s="38">
        <f t="shared" si="3"/>
        <v>21.823000000000004</v>
      </c>
      <c r="O23" s="38">
        <f t="shared" si="4"/>
        <v>21.823000000000004</v>
      </c>
      <c r="P23" s="38">
        <f t="shared" si="5"/>
        <v>13.639375000000001</v>
      </c>
      <c r="Q23" s="38">
        <f t="shared" si="6"/>
        <v>54.557500000000005</v>
      </c>
      <c r="R23" s="39">
        <f t="shared" si="7"/>
        <v>1467.8524690000004</v>
      </c>
    </row>
    <row r="24" spans="1:18" x14ac:dyDescent="0.2">
      <c r="A24" s="1"/>
      <c r="B24" s="29">
        <v>9</v>
      </c>
      <c r="C24" s="30" t="s">
        <v>38</v>
      </c>
      <c r="D24" s="31">
        <v>50071.55</v>
      </c>
      <c r="E24" s="32">
        <v>52304.74</v>
      </c>
      <c r="F24" s="33">
        <v>789</v>
      </c>
      <c r="G24" s="34">
        <v>2143</v>
      </c>
      <c r="H24" s="35" t="s">
        <v>30</v>
      </c>
      <c r="I24" s="241">
        <v>1456.73</v>
      </c>
      <c r="J24" s="249">
        <v>57.541093999999994</v>
      </c>
      <c r="K24" s="245">
        <f t="shared" si="0"/>
        <v>145.673</v>
      </c>
      <c r="L24" s="38">
        <f t="shared" si="1"/>
        <v>43.701900000000002</v>
      </c>
      <c r="M24" s="38">
        <f t="shared" si="2"/>
        <v>87.403800000000004</v>
      </c>
      <c r="N24" s="38">
        <f t="shared" si="3"/>
        <v>29.134600000000002</v>
      </c>
      <c r="O24" s="38">
        <f t="shared" si="4"/>
        <v>29.134600000000002</v>
      </c>
      <c r="P24" s="38">
        <f t="shared" si="5"/>
        <v>18.209125</v>
      </c>
      <c r="Q24" s="38">
        <f t="shared" si="6"/>
        <v>72.836500000000001</v>
      </c>
      <c r="R24" s="39">
        <f t="shared" si="7"/>
        <v>1940.3646190000004</v>
      </c>
    </row>
    <row r="25" spans="1:18" x14ac:dyDescent="0.2">
      <c r="A25" s="1"/>
      <c r="B25" s="29">
        <v>10</v>
      </c>
      <c r="C25" s="30" t="s">
        <v>39</v>
      </c>
      <c r="D25" s="31">
        <v>62589.43</v>
      </c>
      <c r="E25" s="32">
        <v>65380.92</v>
      </c>
      <c r="F25" s="33">
        <v>790</v>
      </c>
      <c r="G25" s="34">
        <v>2144</v>
      </c>
      <c r="H25" s="35" t="s">
        <v>30</v>
      </c>
      <c r="I25" s="241">
        <v>1729.5</v>
      </c>
      <c r="J25" s="249">
        <v>57.541093999999994</v>
      </c>
      <c r="K25" s="245">
        <f t="shared" si="0"/>
        <v>172.95000000000002</v>
      </c>
      <c r="L25" s="38">
        <f t="shared" si="1"/>
        <v>51.884999999999998</v>
      </c>
      <c r="M25" s="38">
        <f t="shared" si="2"/>
        <v>103.77</v>
      </c>
      <c r="N25" s="38">
        <f t="shared" si="3"/>
        <v>34.590000000000003</v>
      </c>
      <c r="O25" s="38">
        <f t="shared" si="4"/>
        <v>34.590000000000003</v>
      </c>
      <c r="P25" s="38">
        <f t="shared" si="5"/>
        <v>21.618750000000002</v>
      </c>
      <c r="Q25" s="38">
        <f t="shared" si="6"/>
        <v>86.475000000000009</v>
      </c>
      <c r="R25" s="39">
        <f t="shared" si="7"/>
        <v>2292.9198440000005</v>
      </c>
    </row>
    <row r="26" spans="1:18" x14ac:dyDescent="0.2">
      <c r="A26" s="1"/>
      <c r="B26" s="29">
        <v>11</v>
      </c>
      <c r="C26" s="30" t="s">
        <v>40</v>
      </c>
      <c r="D26" s="31">
        <v>100143.09</v>
      </c>
      <c r="E26" s="32">
        <v>104609.47</v>
      </c>
      <c r="F26" s="33">
        <v>791</v>
      </c>
      <c r="G26" s="34">
        <v>2145</v>
      </c>
      <c r="H26" s="35" t="s">
        <v>30</v>
      </c>
      <c r="I26" s="241">
        <v>2273.23</v>
      </c>
      <c r="J26" s="249">
        <v>57.541093999999994</v>
      </c>
      <c r="K26" s="245">
        <f t="shared" si="0"/>
        <v>227.32300000000001</v>
      </c>
      <c r="L26" s="38">
        <f t="shared" si="1"/>
        <v>68.196899999999999</v>
      </c>
      <c r="M26" s="38">
        <f t="shared" si="2"/>
        <v>136.3938</v>
      </c>
      <c r="N26" s="38">
        <f t="shared" si="3"/>
        <v>45.464600000000004</v>
      </c>
      <c r="O26" s="38">
        <f t="shared" si="4"/>
        <v>45.464600000000004</v>
      </c>
      <c r="P26" s="38">
        <f t="shared" si="5"/>
        <v>28.415375000000001</v>
      </c>
      <c r="Q26" s="38">
        <f t="shared" si="6"/>
        <v>113.6615</v>
      </c>
      <c r="R26" s="39">
        <f t="shared" si="7"/>
        <v>2995.6908689999996</v>
      </c>
    </row>
    <row r="27" spans="1:18" x14ac:dyDescent="0.2">
      <c r="A27" s="1"/>
      <c r="B27" s="29">
        <v>12</v>
      </c>
      <c r="C27" s="30" t="s">
        <v>41</v>
      </c>
      <c r="D27" s="31">
        <v>150214.64000000001</v>
      </c>
      <c r="E27" s="32">
        <v>156914.21</v>
      </c>
      <c r="F27" s="33">
        <v>793</v>
      </c>
      <c r="G27" s="34">
        <v>2147</v>
      </c>
      <c r="H27" s="35" t="s">
        <v>30</v>
      </c>
      <c r="I27" s="241">
        <v>3408.91</v>
      </c>
      <c r="J27" s="249">
        <v>57.541093999999994</v>
      </c>
      <c r="K27" s="245">
        <f t="shared" si="0"/>
        <v>340.89100000000002</v>
      </c>
      <c r="L27" s="38">
        <f t="shared" si="1"/>
        <v>102.26729999999999</v>
      </c>
      <c r="M27" s="38">
        <f t="shared" si="2"/>
        <v>204.53459999999998</v>
      </c>
      <c r="N27" s="38">
        <f t="shared" si="3"/>
        <v>68.178200000000004</v>
      </c>
      <c r="O27" s="38">
        <f t="shared" si="4"/>
        <v>68.178200000000004</v>
      </c>
      <c r="P27" s="38">
        <f t="shared" si="5"/>
        <v>42.611375000000002</v>
      </c>
      <c r="Q27" s="38">
        <f t="shared" si="6"/>
        <v>170.44550000000001</v>
      </c>
      <c r="R27" s="39">
        <f t="shared" si="7"/>
        <v>4463.5572690000008</v>
      </c>
    </row>
    <row r="28" spans="1:18" ht="31.5" x14ac:dyDescent="0.2">
      <c r="A28" s="1"/>
      <c r="B28" s="29">
        <v>13</v>
      </c>
      <c r="C28" s="41" t="s">
        <v>42</v>
      </c>
      <c r="D28" s="31">
        <v>165589.35</v>
      </c>
      <c r="E28" s="32">
        <v>165589.35</v>
      </c>
      <c r="F28" s="42">
        <v>792</v>
      </c>
      <c r="G28" s="34">
        <v>2148</v>
      </c>
      <c r="H28" s="35" t="s">
        <v>30</v>
      </c>
      <c r="I28" s="241">
        <v>4166.03</v>
      </c>
      <c r="J28" s="249">
        <v>57.541093999999994</v>
      </c>
      <c r="K28" s="245">
        <f t="shared" si="0"/>
        <v>416.60300000000001</v>
      </c>
      <c r="L28" s="38">
        <f t="shared" si="1"/>
        <v>124.98089999999999</v>
      </c>
      <c r="M28" s="38">
        <f t="shared" si="2"/>
        <v>249.96179999999998</v>
      </c>
      <c r="N28" s="38">
        <f t="shared" si="3"/>
        <v>83.320599999999999</v>
      </c>
      <c r="O28" s="38">
        <f t="shared" si="4"/>
        <v>83.320599999999999</v>
      </c>
      <c r="P28" s="38">
        <f t="shared" si="5"/>
        <v>52.075375000000001</v>
      </c>
      <c r="Q28" s="38">
        <f t="shared" si="6"/>
        <v>208.3015</v>
      </c>
      <c r="R28" s="39">
        <f t="shared" si="7"/>
        <v>5442.1348689999995</v>
      </c>
    </row>
    <row r="29" spans="1:18" x14ac:dyDescent="0.2">
      <c r="A29" s="1"/>
      <c r="B29" s="29">
        <v>14</v>
      </c>
      <c r="C29" s="30" t="s">
        <v>43</v>
      </c>
      <c r="D29" s="31">
        <v>250357.73</v>
      </c>
      <c r="E29" s="32">
        <v>261523.68</v>
      </c>
      <c r="F29" s="43">
        <v>795</v>
      </c>
      <c r="G29" s="34">
        <v>2149</v>
      </c>
      <c r="H29" s="35" t="s">
        <v>30</v>
      </c>
      <c r="I29" s="241">
        <v>4166.03</v>
      </c>
      <c r="J29" s="249">
        <v>115.05090999999999</v>
      </c>
      <c r="K29" s="245">
        <f t="shared" si="0"/>
        <v>416.60300000000001</v>
      </c>
      <c r="L29" s="38">
        <f t="shared" si="1"/>
        <v>124.98089999999999</v>
      </c>
      <c r="M29" s="38">
        <f t="shared" si="2"/>
        <v>249.96179999999998</v>
      </c>
      <c r="N29" s="38">
        <f t="shared" si="3"/>
        <v>83.320599999999999</v>
      </c>
      <c r="O29" s="38">
        <f t="shared" si="4"/>
        <v>83.320599999999999</v>
      </c>
      <c r="P29" s="38">
        <f t="shared" si="5"/>
        <v>52.075375000000001</v>
      </c>
      <c r="Q29" s="38">
        <f t="shared" si="6"/>
        <v>208.3015</v>
      </c>
      <c r="R29" s="39">
        <f t="shared" si="7"/>
        <v>5499.6446849999993</v>
      </c>
    </row>
    <row r="30" spans="1:18" ht="31.5" x14ac:dyDescent="0.2">
      <c r="A30" s="1"/>
      <c r="B30" s="29">
        <v>15</v>
      </c>
      <c r="C30" s="41" t="s">
        <v>44</v>
      </c>
      <c r="D30" s="31">
        <v>275982.21999999997</v>
      </c>
      <c r="E30" s="32">
        <v>275982.21999999997</v>
      </c>
      <c r="F30" s="42">
        <v>794</v>
      </c>
      <c r="G30" s="34">
        <v>2150</v>
      </c>
      <c r="H30" s="35" t="s">
        <v>30</v>
      </c>
      <c r="I30" s="241">
        <v>4923.17</v>
      </c>
      <c r="J30" s="249">
        <v>115.05090999999999</v>
      </c>
      <c r="K30" s="245">
        <f t="shared" si="0"/>
        <v>492.31700000000001</v>
      </c>
      <c r="L30" s="38">
        <f t="shared" si="1"/>
        <v>147.6951</v>
      </c>
      <c r="M30" s="38">
        <f t="shared" si="2"/>
        <v>295.39019999999999</v>
      </c>
      <c r="N30" s="38">
        <f t="shared" si="3"/>
        <v>98.463400000000007</v>
      </c>
      <c r="O30" s="38">
        <f t="shared" si="4"/>
        <v>98.463400000000007</v>
      </c>
      <c r="P30" s="38">
        <f t="shared" si="5"/>
        <v>61.539625000000001</v>
      </c>
      <c r="Q30" s="38">
        <f t="shared" si="6"/>
        <v>246.1585</v>
      </c>
      <c r="R30" s="39">
        <f t="shared" si="7"/>
        <v>6478.2481349999998</v>
      </c>
    </row>
    <row r="31" spans="1:18" x14ac:dyDescent="0.2">
      <c r="A31" s="1"/>
      <c r="B31" s="29">
        <v>16</v>
      </c>
      <c r="C31" s="30" t="s">
        <v>45</v>
      </c>
      <c r="D31" s="31">
        <v>375536.58</v>
      </c>
      <c r="E31" s="32">
        <v>392285.51</v>
      </c>
      <c r="F31" s="43">
        <v>796</v>
      </c>
      <c r="G31" s="34">
        <v>2151</v>
      </c>
      <c r="H31" s="35" t="s">
        <v>30</v>
      </c>
      <c r="I31" s="241">
        <v>4923.17</v>
      </c>
      <c r="J31" s="249">
        <v>230.16437599999998</v>
      </c>
      <c r="K31" s="245">
        <f t="shared" si="0"/>
        <v>492.31700000000001</v>
      </c>
      <c r="L31" s="38">
        <f t="shared" si="1"/>
        <v>147.6951</v>
      </c>
      <c r="M31" s="38">
        <f t="shared" si="2"/>
        <v>295.39019999999999</v>
      </c>
      <c r="N31" s="38">
        <f t="shared" si="3"/>
        <v>98.463400000000007</v>
      </c>
      <c r="O31" s="38">
        <f t="shared" si="4"/>
        <v>98.463400000000007</v>
      </c>
      <c r="P31" s="38">
        <f t="shared" si="5"/>
        <v>61.539625000000001</v>
      </c>
      <c r="Q31" s="38">
        <f t="shared" si="6"/>
        <v>246.1585</v>
      </c>
      <c r="R31" s="39">
        <f t="shared" si="7"/>
        <v>6593.3616009999987</v>
      </c>
    </row>
    <row r="32" spans="1:18" x14ac:dyDescent="0.2">
      <c r="A32" s="1"/>
      <c r="B32" s="29">
        <v>17</v>
      </c>
      <c r="C32" s="30" t="s">
        <v>46</v>
      </c>
      <c r="D32" s="31">
        <v>500715.44</v>
      </c>
      <c r="E32" s="32">
        <v>523047.35</v>
      </c>
      <c r="F32" s="43">
        <v>798</v>
      </c>
      <c r="G32" s="34">
        <v>2152</v>
      </c>
      <c r="H32" s="35" t="s">
        <v>30</v>
      </c>
      <c r="I32" s="241">
        <v>5680.28</v>
      </c>
      <c r="J32" s="249">
        <v>230.16437599999998</v>
      </c>
      <c r="K32" s="245">
        <f t="shared" si="0"/>
        <v>568.02800000000002</v>
      </c>
      <c r="L32" s="38">
        <f t="shared" si="1"/>
        <v>170.40839999999997</v>
      </c>
      <c r="M32" s="38">
        <f t="shared" si="2"/>
        <v>340.81679999999994</v>
      </c>
      <c r="N32" s="38">
        <f t="shared" si="3"/>
        <v>113.6056</v>
      </c>
      <c r="O32" s="38">
        <f t="shared" si="4"/>
        <v>113.6056</v>
      </c>
      <c r="P32" s="38">
        <f t="shared" si="5"/>
        <v>71.003500000000003</v>
      </c>
      <c r="Q32" s="38">
        <f t="shared" si="6"/>
        <v>284.01400000000001</v>
      </c>
      <c r="R32" s="39">
        <f t="shared" si="7"/>
        <v>7571.9262759999992</v>
      </c>
    </row>
    <row r="33" spans="1:18" ht="31.5" x14ac:dyDescent="0.2">
      <c r="A33" s="1"/>
      <c r="B33" s="29">
        <v>18</v>
      </c>
      <c r="C33" s="41" t="s">
        <v>47</v>
      </c>
      <c r="D33" s="31">
        <v>551964.53</v>
      </c>
      <c r="E33" s="32">
        <v>551964.53</v>
      </c>
      <c r="F33" s="42">
        <v>0</v>
      </c>
      <c r="G33" s="34">
        <v>2153</v>
      </c>
      <c r="H33" s="35" t="s">
        <v>30</v>
      </c>
      <c r="I33" s="241">
        <v>6062.56</v>
      </c>
      <c r="J33" s="249">
        <v>230.16437599999998</v>
      </c>
      <c r="K33" s="245">
        <f t="shared" si="0"/>
        <v>606.25600000000009</v>
      </c>
      <c r="L33" s="38">
        <f t="shared" si="1"/>
        <v>181.8768</v>
      </c>
      <c r="M33" s="38">
        <f t="shared" si="2"/>
        <v>363.75360000000001</v>
      </c>
      <c r="N33" s="38">
        <f t="shared" si="3"/>
        <v>121.25120000000001</v>
      </c>
      <c r="O33" s="38">
        <f t="shared" si="4"/>
        <v>121.25120000000001</v>
      </c>
      <c r="P33" s="38">
        <f t="shared" si="5"/>
        <v>75.782000000000011</v>
      </c>
      <c r="Q33" s="38">
        <f t="shared" si="6"/>
        <v>303.12800000000004</v>
      </c>
      <c r="R33" s="39">
        <f t="shared" si="7"/>
        <v>8066.0231759999997</v>
      </c>
    </row>
    <row r="34" spans="1:18" ht="31.5" x14ac:dyDescent="0.2">
      <c r="A34" s="1"/>
      <c r="B34" s="29">
        <v>19</v>
      </c>
      <c r="C34" s="41" t="s">
        <v>48</v>
      </c>
      <c r="D34" s="31">
        <v>1103929.1399999999</v>
      </c>
      <c r="E34" s="32">
        <v>1103929.1399999999</v>
      </c>
      <c r="F34" s="42">
        <v>797</v>
      </c>
      <c r="G34" s="34">
        <v>2154</v>
      </c>
      <c r="H34" s="35" t="s">
        <v>30</v>
      </c>
      <c r="I34" s="241">
        <v>6062.56</v>
      </c>
      <c r="J34" s="249">
        <v>345.329972</v>
      </c>
      <c r="K34" s="245">
        <f t="shared" si="0"/>
        <v>606.25600000000009</v>
      </c>
      <c r="L34" s="38">
        <f t="shared" si="1"/>
        <v>181.8768</v>
      </c>
      <c r="M34" s="38">
        <f t="shared" si="2"/>
        <v>363.75360000000001</v>
      </c>
      <c r="N34" s="38">
        <f t="shared" si="3"/>
        <v>121.25120000000001</v>
      </c>
      <c r="O34" s="38">
        <f t="shared" si="4"/>
        <v>121.25120000000001</v>
      </c>
      <c r="P34" s="38">
        <f t="shared" si="5"/>
        <v>75.782000000000011</v>
      </c>
      <c r="Q34" s="38">
        <f t="shared" si="6"/>
        <v>303.12800000000004</v>
      </c>
      <c r="R34" s="39">
        <f t="shared" si="7"/>
        <v>8181.1887720000004</v>
      </c>
    </row>
    <row r="35" spans="1:18" ht="31.5" x14ac:dyDescent="0.2">
      <c r="A35" s="1"/>
      <c r="B35" s="29">
        <v>20</v>
      </c>
      <c r="C35" s="41" t="s">
        <v>49</v>
      </c>
      <c r="D35" s="31">
        <v>1103929.1399999999</v>
      </c>
      <c r="E35" s="32">
        <v>1103929.1399999999</v>
      </c>
      <c r="F35" s="42">
        <v>799</v>
      </c>
      <c r="G35" s="34">
        <v>2155</v>
      </c>
      <c r="H35" s="35" t="s">
        <v>30</v>
      </c>
      <c r="I35" s="241">
        <v>6062.56</v>
      </c>
      <c r="J35" s="249">
        <v>575.42136599999992</v>
      </c>
      <c r="K35" s="245">
        <f t="shared" si="0"/>
        <v>606.25600000000009</v>
      </c>
      <c r="L35" s="38">
        <f t="shared" si="1"/>
        <v>181.8768</v>
      </c>
      <c r="M35" s="38">
        <f t="shared" si="2"/>
        <v>363.75360000000001</v>
      </c>
      <c r="N35" s="38">
        <f t="shared" si="3"/>
        <v>121.25120000000001</v>
      </c>
      <c r="O35" s="38">
        <f t="shared" si="4"/>
        <v>121.25120000000001</v>
      </c>
      <c r="P35" s="38">
        <f t="shared" si="5"/>
        <v>75.782000000000011</v>
      </c>
      <c r="Q35" s="38">
        <f t="shared" si="6"/>
        <v>303.12800000000004</v>
      </c>
      <c r="R35" s="39">
        <f t="shared" si="7"/>
        <v>8411.2801660000005</v>
      </c>
    </row>
    <row r="36" spans="1:18" ht="180" x14ac:dyDescent="0.2">
      <c r="A36" s="1"/>
      <c r="B36" s="29">
        <v>21</v>
      </c>
      <c r="C36" s="30" t="s">
        <v>50</v>
      </c>
      <c r="D36" s="31">
        <v>625.89</v>
      </c>
      <c r="E36" s="32">
        <v>653.79999999999995</v>
      </c>
      <c r="F36" s="33">
        <v>823</v>
      </c>
      <c r="G36" s="34">
        <v>2156</v>
      </c>
      <c r="H36" s="44" t="s">
        <v>51</v>
      </c>
      <c r="I36" s="241">
        <f t="shared" ref="I36:I48" si="8">I16*0.5</f>
        <v>55.674999999999997</v>
      </c>
      <c r="J36" s="249">
        <v>0</v>
      </c>
      <c r="K36" s="245">
        <f t="shared" si="0"/>
        <v>5.5674999999999999</v>
      </c>
      <c r="L36" s="38">
        <f t="shared" si="1"/>
        <v>1.6702499999999998</v>
      </c>
      <c r="M36" s="38">
        <f t="shared" si="2"/>
        <v>3.3404999999999996</v>
      </c>
      <c r="N36" s="38">
        <f t="shared" si="3"/>
        <v>1.1134999999999999</v>
      </c>
      <c r="O36" s="38">
        <f t="shared" si="4"/>
        <v>1.1134999999999999</v>
      </c>
      <c r="P36" s="38">
        <f t="shared" si="5"/>
        <v>0.69593749999999999</v>
      </c>
      <c r="Q36" s="38">
        <f t="shared" si="6"/>
        <v>2.7837499999999999</v>
      </c>
      <c r="R36" s="39">
        <f t="shared" si="7"/>
        <v>71.959937500000009</v>
      </c>
    </row>
    <row r="37" spans="1:18" ht="180" x14ac:dyDescent="0.2">
      <c r="A37" s="1"/>
      <c r="B37" s="29">
        <v>22</v>
      </c>
      <c r="C37" s="30" t="s">
        <v>52</v>
      </c>
      <c r="D37" s="31">
        <v>1251.79</v>
      </c>
      <c r="E37" s="32">
        <v>1307.6199999999999</v>
      </c>
      <c r="F37" s="33">
        <v>824</v>
      </c>
      <c r="G37" s="34">
        <v>2157</v>
      </c>
      <c r="H37" s="44" t="s">
        <v>51</v>
      </c>
      <c r="I37" s="241">
        <f t="shared" si="8"/>
        <v>84.44</v>
      </c>
      <c r="J37" s="249">
        <v>0</v>
      </c>
      <c r="K37" s="245">
        <f t="shared" si="0"/>
        <v>8.4440000000000008</v>
      </c>
      <c r="L37" s="38">
        <f t="shared" si="1"/>
        <v>2.5331999999999999</v>
      </c>
      <c r="M37" s="38">
        <f t="shared" si="2"/>
        <v>5.0663999999999998</v>
      </c>
      <c r="N37" s="38">
        <f t="shared" si="3"/>
        <v>1.6888000000000001</v>
      </c>
      <c r="O37" s="38">
        <f t="shared" si="4"/>
        <v>1.6888000000000001</v>
      </c>
      <c r="P37" s="38">
        <f t="shared" si="5"/>
        <v>1.0555000000000001</v>
      </c>
      <c r="Q37" s="38">
        <f t="shared" si="6"/>
        <v>4.2220000000000004</v>
      </c>
      <c r="R37" s="39">
        <f t="shared" si="7"/>
        <v>109.13869999999999</v>
      </c>
    </row>
    <row r="38" spans="1:18" ht="180" x14ac:dyDescent="0.2">
      <c r="A38" s="1"/>
      <c r="B38" s="29">
        <v>23</v>
      </c>
      <c r="C38" s="30" t="s">
        <v>53</v>
      </c>
      <c r="D38" s="31">
        <v>2503.58</v>
      </c>
      <c r="E38" s="32">
        <v>2615.2399999999998</v>
      </c>
      <c r="F38" s="33">
        <v>825</v>
      </c>
      <c r="G38" s="34">
        <v>2158</v>
      </c>
      <c r="H38" s="44" t="s">
        <v>51</v>
      </c>
      <c r="I38" s="241">
        <f t="shared" si="8"/>
        <v>114.13500000000001</v>
      </c>
      <c r="J38" s="249">
        <v>0</v>
      </c>
      <c r="K38" s="245">
        <f t="shared" si="0"/>
        <v>11.413500000000001</v>
      </c>
      <c r="L38" s="38">
        <f t="shared" si="1"/>
        <v>3.4240499999999998</v>
      </c>
      <c r="M38" s="38">
        <f t="shared" si="2"/>
        <v>6.8480999999999996</v>
      </c>
      <c r="N38" s="38">
        <f t="shared" si="3"/>
        <v>2.2827000000000002</v>
      </c>
      <c r="O38" s="38">
        <f t="shared" si="4"/>
        <v>2.2827000000000002</v>
      </c>
      <c r="P38" s="38">
        <f t="shared" si="5"/>
        <v>1.4266875000000001</v>
      </c>
      <c r="Q38" s="38">
        <f t="shared" si="6"/>
        <v>5.7067500000000004</v>
      </c>
      <c r="R38" s="39">
        <f t="shared" si="7"/>
        <v>147.51948750000003</v>
      </c>
    </row>
    <row r="39" spans="1:18" ht="180" x14ac:dyDescent="0.2">
      <c r="A39" s="1"/>
      <c r="B39" s="29">
        <v>24</v>
      </c>
      <c r="C39" s="30" t="s">
        <v>54</v>
      </c>
      <c r="D39" s="31">
        <v>5007.1499999999996</v>
      </c>
      <c r="E39" s="32">
        <v>5230.47</v>
      </c>
      <c r="F39" s="33">
        <v>826</v>
      </c>
      <c r="G39" s="34">
        <v>2159</v>
      </c>
      <c r="H39" s="44" t="s">
        <v>51</v>
      </c>
      <c r="I39" s="241">
        <f t="shared" si="8"/>
        <v>159.58500000000001</v>
      </c>
      <c r="J39" s="249">
        <v>0</v>
      </c>
      <c r="K39" s="245">
        <f t="shared" si="0"/>
        <v>15.958500000000001</v>
      </c>
      <c r="L39" s="38">
        <f t="shared" si="1"/>
        <v>4.7875500000000004</v>
      </c>
      <c r="M39" s="38">
        <f t="shared" si="2"/>
        <v>9.5751000000000008</v>
      </c>
      <c r="N39" s="38">
        <f t="shared" si="3"/>
        <v>3.1917000000000004</v>
      </c>
      <c r="O39" s="38">
        <f t="shared" si="4"/>
        <v>3.1917000000000004</v>
      </c>
      <c r="P39" s="38">
        <f t="shared" si="5"/>
        <v>1.9948125000000001</v>
      </c>
      <c r="Q39" s="38">
        <f t="shared" si="6"/>
        <v>7.9792500000000004</v>
      </c>
      <c r="R39" s="39">
        <f t="shared" si="7"/>
        <v>206.26361249999999</v>
      </c>
    </row>
    <row r="40" spans="1:18" ht="180" x14ac:dyDescent="0.2">
      <c r="A40" s="1"/>
      <c r="B40" s="29">
        <v>25</v>
      </c>
      <c r="C40" s="30" t="s">
        <v>55</v>
      </c>
      <c r="D40" s="31">
        <v>10014.299999999999</v>
      </c>
      <c r="E40" s="32">
        <v>10460.94</v>
      </c>
      <c r="F40" s="33">
        <v>827</v>
      </c>
      <c r="G40" s="34">
        <v>2160</v>
      </c>
      <c r="H40" s="44" t="s">
        <v>51</v>
      </c>
      <c r="I40" s="241">
        <f t="shared" si="8"/>
        <v>318.255</v>
      </c>
      <c r="J40" s="249">
        <v>0</v>
      </c>
      <c r="K40" s="245">
        <f t="shared" si="0"/>
        <v>31.825500000000002</v>
      </c>
      <c r="L40" s="38">
        <f t="shared" si="1"/>
        <v>9.5476499999999991</v>
      </c>
      <c r="M40" s="38">
        <f t="shared" si="2"/>
        <v>19.095299999999998</v>
      </c>
      <c r="N40" s="38">
        <f t="shared" si="3"/>
        <v>6.3651</v>
      </c>
      <c r="O40" s="38">
        <f t="shared" si="4"/>
        <v>6.3651</v>
      </c>
      <c r="P40" s="38">
        <f t="shared" si="5"/>
        <v>3.9781875000000002</v>
      </c>
      <c r="Q40" s="38">
        <f t="shared" si="6"/>
        <v>15.912750000000001</v>
      </c>
      <c r="R40" s="39">
        <f t="shared" si="7"/>
        <v>411.34458749999993</v>
      </c>
    </row>
    <row r="41" spans="1:18" ht="180" x14ac:dyDescent="0.2">
      <c r="A41" s="1"/>
      <c r="B41" s="29">
        <v>26</v>
      </c>
      <c r="C41" s="30" t="s">
        <v>56</v>
      </c>
      <c r="D41" s="31">
        <v>15021.47</v>
      </c>
      <c r="E41" s="32">
        <v>15691.43</v>
      </c>
      <c r="F41" s="33">
        <v>828</v>
      </c>
      <c r="G41" s="34">
        <v>2161</v>
      </c>
      <c r="H41" s="44" t="s">
        <v>51</v>
      </c>
      <c r="I41" s="241">
        <f t="shared" si="8"/>
        <v>340.52</v>
      </c>
      <c r="J41" s="249">
        <v>0</v>
      </c>
      <c r="K41" s="245">
        <f t="shared" si="0"/>
        <v>34.052</v>
      </c>
      <c r="L41" s="38">
        <f t="shared" si="1"/>
        <v>10.215599999999998</v>
      </c>
      <c r="M41" s="38">
        <f t="shared" si="2"/>
        <v>20.431199999999997</v>
      </c>
      <c r="N41" s="38">
        <f t="shared" si="3"/>
        <v>6.8103999999999996</v>
      </c>
      <c r="O41" s="38">
        <f t="shared" si="4"/>
        <v>6.8103999999999996</v>
      </c>
      <c r="P41" s="38">
        <f t="shared" si="5"/>
        <v>4.2565</v>
      </c>
      <c r="Q41" s="38">
        <f t="shared" si="6"/>
        <v>17.026</v>
      </c>
      <c r="R41" s="39">
        <f t="shared" si="7"/>
        <v>440.12210000000005</v>
      </c>
    </row>
    <row r="42" spans="1:18" ht="180" x14ac:dyDescent="0.2">
      <c r="A42" s="1"/>
      <c r="B42" s="29">
        <v>27</v>
      </c>
      <c r="C42" s="30" t="s">
        <v>57</v>
      </c>
      <c r="D42" s="31">
        <v>25035.77</v>
      </c>
      <c r="E42" s="32">
        <v>26152.37</v>
      </c>
      <c r="F42" s="33">
        <v>829</v>
      </c>
      <c r="G42" s="34">
        <v>2162</v>
      </c>
      <c r="H42" s="44" t="s">
        <v>51</v>
      </c>
      <c r="I42" s="241">
        <f t="shared" si="8"/>
        <v>431.45</v>
      </c>
      <c r="J42" s="249">
        <v>0</v>
      </c>
      <c r="K42" s="245">
        <f t="shared" si="0"/>
        <v>43.145000000000003</v>
      </c>
      <c r="L42" s="38">
        <f t="shared" si="1"/>
        <v>12.943499999999998</v>
      </c>
      <c r="M42" s="38">
        <f t="shared" si="2"/>
        <v>25.886999999999997</v>
      </c>
      <c r="N42" s="38">
        <f t="shared" si="3"/>
        <v>8.6289999999999996</v>
      </c>
      <c r="O42" s="38">
        <f t="shared" si="4"/>
        <v>8.6289999999999996</v>
      </c>
      <c r="P42" s="38">
        <f t="shared" si="5"/>
        <v>5.3931250000000004</v>
      </c>
      <c r="Q42" s="38">
        <f t="shared" si="6"/>
        <v>21.572500000000002</v>
      </c>
      <c r="R42" s="39">
        <f t="shared" si="7"/>
        <v>557.64912500000003</v>
      </c>
    </row>
    <row r="43" spans="1:18" ht="180" x14ac:dyDescent="0.2">
      <c r="A43" s="1"/>
      <c r="B43" s="29">
        <v>28</v>
      </c>
      <c r="C43" s="30" t="s">
        <v>58</v>
      </c>
      <c r="D43" s="31">
        <v>37553.65</v>
      </c>
      <c r="E43" s="32">
        <v>39228.54</v>
      </c>
      <c r="F43" s="33">
        <v>830</v>
      </c>
      <c r="G43" s="34">
        <v>2163</v>
      </c>
      <c r="H43" s="44" t="s">
        <v>51</v>
      </c>
      <c r="I43" s="241">
        <f t="shared" si="8"/>
        <v>545.57500000000005</v>
      </c>
      <c r="J43" s="249">
        <v>0</v>
      </c>
      <c r="K43" s="245">
        <f t="shared" si="0"/>
        <v>54.557500000000005</v>
      </c>
      <c r="L43" s="38">
        <f t="shared" si="1"/>
        <v>16.367250000000002</v>
      </c>
      <c r="M43" s="38">
        <f t="shared" si="2"/>
        <v>32.734500000000004</v>
      </c>
      <c r="N43" s="38">
        <f t="shared" si="3"/>
        <v>10.911500000000002</v>
      </c>
      <c r="O43" s="38">
        <f t="shared" si="4"/>
        <v>10.911500000000002</v>
      </c>
      <c r="P43" s="38">
        <f t="shared" si="5"/>
        <v>6.8196875000000006</v>
      </c>
      <c r="Q43" s="38">
        <f t="shared" si="6"/>
        <v>27.278750000000002</v>
      </c>
      <c r="R43" s="39">
        <f t="shared" si="7"/>
        <v>705.15568750000011</v>
      </c>
    </row>
    <row r="44" spans="1:18" ht="180" x14ac:dyDescent="0.2">
      <c r="A44" s="1"/>
      <c r="B44" s="29">
        <v>29</v>
      </c>
      <c r="C44" s="30" t="s">
        <v>59</v>
      </c>
      <c r="D44" s="31">
        <v>50071.55</v>
      </c>
      <c r="E44" s="32">
        <v>52304.74</v>
      </c>
      <c r="F44" s="33">
        <v>831</v>
      </c>
      <c r="G44" s="34">
        <v>2164</v>
      </c>
      <c r="H44" s="44" t="s">
        <v>51</v>
      </c>
      <c r="I44" s="241">
        <f t="shared" si="8"/>
        <v>728.36500000000001</v>
      </c>
      <c r="J44" s="249">
        <v>0</v>
      </c>
      <c r="K44" s="245">
        <f t="shared" si="0"/>
        <v>72.836500000000001</v>
      </c>
      <c r="L44" s="38">
        <f t="shared" si="1"/>
        <v>21.850950000000001</v>
      </c>
      <c r="M44" s="38">
        <f t="shared" si="2"/>
        <v>43.701900000000002</v>
      </c>
      <c r="N44" s="38">
        <f t="shared" si="3"/>
        <v>14.567300000000001</v>
      </c>
      <c r="O44" s="38">
        <f t="shared" si="4"/>
        <v>14.567300000000001</v>
      </c>
      <c r="P44" s="38">
        <f t="shared" si="5"/>
        <v>9.1045625000000001</v>
      </c>
      <c r="Q44" s="38">
        <f t="shared" si="6"/>
        <v>36.41825</v>
      </c>
      <c r="R44" s="39">
        <f t="shared" si="7"/>
        <v>941.41176250000012</v>
      </c>
    </row>
    <row r="45" spans="1:18" ht="180" x14ac:dyDescent="0.2">
      <c r="A45" s="1"/>
      <c r="B45" s="29">
        <v>30</v>
      </c>
      <c r="C45" s="30" t="s">
        <v>60</v>
      </c>
      <c r="D45" s="31">
        <v>62589.43</v>
      </c>
      <c r="E45" s="32">
        <v>65380.92</v>
      </c>
      <c r="F45" s="33">
        <v>832</v>
      </c>
      <c r="G45" s="34">
        <v>2165</v>
      </c>
      <c r="H45" s="44" t="s">
        <v>51</v>
      </c>
      <c r="I45" s="241">
        <f t="shared" si="8"/>
        <v>864.75</v>
      </c>
      <c r="J45" s="249">
        <v>0</v>
      </c>
      <c r="K45" s="245">
        <f t="shared" si="0"/>
        <v>86.475000000000009</v>
      </c>
      <c r="L45" s="38">
        <f t="shared" si="1"/>
        <v>25.942499999999999</v>
      </c>
      <c r="M45" s="38">
        <f t="shared" si="2"/>
        <v>51.884999999999998</v>
      </c>
      <c r="N45" s="38">
        <f t="shared" si="3"/>
        <v>17.295000000000002</v>
      </c>
      <c r="O45" s="38">
        <f t="shared" si="4"/>
        <v>17.295000000000002</v>
      </c>
      <c r="P45" s="38">
        <f t="shared" si="5"/>
        <v>10.809375000000001</v>
      </c>
      <c r="Q45" s="38">
        <f t="shared" si="6"/>
        <v>43.237500000000004</v>
      </c>
      <c r="R45" s="39">
        <f t="shared" si="7"/>
        <v>1117.6893750000002</v>
      </c>
    </row>
    <row r="46" spans="1:18" ht="180" x14ac:dyDescent="0.2">
      <c r="A46" s="1"/>
      <c r="B46" s="29">
        <v>31</v>
      </c>
      <c r="C46" s="30" t="s">
        <v>61</v>
      </c>
      <c r="D46" s="31">
        <v>100143.09</v>
      </c>
      <c r="E46" s="32">
        <v>104609.47</v>
      </c>
      <c r="F46" s="33">
        <v>833</v>
      </c>
      <c r="G46" s="34">
        <v>2166</v>
      </c>
      <c r="H46" s="44" t="s">
        <v>51</v>
      </c>
      <c r="I46" s="241">
        <f t="shared" si="8"/>
        <v>1136.615</v>
      </c>
      <c r="J46" s="249">
        <v>0</v>
      </c>
      <c r="K46" s="245">
        <f t="shared" si="0"/>
        <v>113.6615</v>
      </c>
      <c r="L46" s="38">
        <f t="shared" si="1"/>
        <v>34.09845</v>
      </c>
      <c r="M46" s="38">
        <f t="shared" si="2"/>
        <v>68.196899999999999</v>
      </c>
      <c r="N46" s="38">
        <f t="shared" si="3"/>
        <v>22.732300000000002</v>
      </c>
      <c r="O46" s="38">
        <f t="shared" si="4"/>
        <v>22.732300000000002</v>
      </c>
      <c r="P46" s="38">
        <f t="shared" si="5"/>
        <v>14.2076875</v>
      </c>
      <c r="Q46" s="38">
        <f t="shared" si="6"/>
        <v>56.830750000000002</v>
      </c>
      <c r="R46" s="39">
        <f t="shared" si="7"/>
        <v>1469.0748874999997</v>
      </c>
    </row>
    <row r="47" spans="1:18" ht="180" x14ac:dyDescent="0.2">
      <c r="A47" s="1"/>
      <c r="B47" s="29">
        <v>32</v>
      </c>
      <c r="C47" s="30" t="s">
        <v>62</v>
      </c>
      <c r="D47" s="31">
        <v>150214.64000000001</v>
      </c>
      <c r="E47" s="32">
        <v>156914.21</v>
      </c>
      <c r="F47" s="33">
        <v>834</v>
      </c>
      <c r="G47" s="34">
        <v>2167</v>
      </c>
      <c r="H47" s="44" t="s">
        <v>51</v>
      </c>
      <c r="I47" s="241">
        <f t="shared" si="8"/>
        <v>1704.4549999999999</v>
      </c>
      <c r="J47" s="249">
        <v>0</v>
      </c>
      <c r="K47" s="245">
        <f t="shared" si="0"/>
        <v>170.44550000000001</v>
      </c>
      <c r="L47" s="38">
        <f t="shared" si="1"/>
        <v>51.133649999999996</v>
      </c>
      <c r="M47" s="38">
        <f t="shared" si="2"/>
        <v>102.26729999999999</v>
      </c>
      <c r="N47" s="38">
        <f t="shared" si="3"/>
        <v>34.089100000000002</v>
      </c>
      <c r="O47" s="38">
        <f t="shared" si="4"/>
        <v>34.089100000000002</v>
      </c>
      <c r="P47" s="38">
        <f t="shared" si="5"/>
        <v>21.305687500000001</v>
      </c>
      <c r="Q47" s="38">
        <f t="shared" si="6"/>
        <v>85.222750000000005</v>
      </c>
      <c r="R47" s="39">
        <f t="shared" si="7"/>
        <v>2203.0080875000003</v>
      </c>
    </row>
    <row r="48" spans="1:18" ht="180" x14ac:dyDescent="0.2">
      <c r="A48" s="1"/>
      <c r="B48" s="29">
        <v>33</v>
      </c>
      <c r="C48" s="30" t="s">
        <v>63</v>
      </c>
      <c r="D48" s="31">
        <v>250357.73</v>
      </c>
      <c r="E48" s="32">
        <v>261523.68</v>
      </c>
      <c r="F48" s="33">
        <v>835</v>
      </c>
      <c r="G48" s="34">
        <v>2168</v>
      </c>
      <c r="H48" s="44" t="s">
        <v>51</v>
      </c>
      <c r="I48" s="241">
        <f t="shared" si="8"/>
        <v>2083.0149999999999</v>
      </c>
      <c r="J48" s="249">
        <v>0</v>
      </c>
      <c r="K48" s="245">
        <f t="shared" si="0"/>
        <v>208.3015</v>
      </c>
      <c r="L48" s="38">
        <f t="shared" si="1"/>
        <v>62.490449999999996</v>
      </c>
      <c r="M48" s="38">
        <f t="shared" si="2"/>
        <v>124.98089999999999</v>
      </c>
      <c r="N48" s="38">
        <f t="shared" si="3"/>
        <v>41.660299999999999</v>
      </c>
      <c r="O48" s="38">
        <f t="shared" si="4"/>
        <v>41.660299999999999</v>
      </c>
      <c r="P48" s="38">
        <f t="shared" si="5"/>
        <v>26.037687500000001</v>
      </c>
      <c r="Q48" s="38">
        <f t="shared" si="6"/>
        <v>104.15075</v>
      </c>
      <c r="R48" s="39">
        <f t="shared" si="7"/>
        <v>2692.2968874999997</v>
      </c>
    </row>
    <row r="49" spans="1:18" ht="180" x14ac:dyDescent="0.2">
      <c r="A49" s="1"/>
      <c r="B49" s="29">
        <v>34</v>
      </c>
      <c r="C49" s="30" t="s">
        <v>64</v>
      </c>
      <c r="D49" s="31">
        <v>375536.58</v>
      </c>
      <c r="E49" s="32">
        <v>392285.51</v>
      </c>
      <c r="F49" s="33">
        <v>836</v>
      </c>
      <c r="G49" s="34">
        <v>2169</v>
      </c>
      <c r="H49" s="44" t="s">
        <v>51</v>
      </c>
      <c r="I49" s="241">
        <f>I31*0.5</f>
        <v>2461.585</v>
      </c>
      <c r="J49" s="249">
        <v>0</v>
      </c>
      <c r="K49" s="245">
        <f t="shared" si="0"/>
        <v>246.1585</v>
      </c>
      <c r="L49" s="38">
        <f t="shared" si="1"/>
        <v>73.847549999999998</v>
      </c>
      <c r="M49" s="38">
        <f t="shared" si="2"/>
        <v>147.6951</v>
      </c>
      <c r="N49" s="38">
        <f t="shared" si="3"/>
        <v>49.231700000000004</v>
      </c>
      <c r="O49" s="38">
        <f t="shared" si="4"/>
        <v>49.231700000000004</v>
      </c>
      <c r="P49" s="38">
        <f t="shared" si="5"/>
        <v>30.7698125</v>
      </c>
      <c r="Q49" s="38">
        <f t="shared" si="6"/>
        <v>123.07925</v>
      </c>
      <c r="R49" s="39">
        <f t="shared" si="7"/>
        <v>3181.5986124999999</v>
      </c>
    </row>
    <row r="50" spans="1:18" ht="180" x14ac:dyDescent="0.2">
      <c r="A50" s="1"/>
      <c r="B50" s="29">
        <v>35</v>
      </c>
      <c r="C50" s="30" t="s">
        <v>65</v>
      </c>
      <c r="D50" s="31">
        <v>500715.44</v>
      </c>
      <c r="E50" s="32">
        <v>523047.35</v>
      </c>
      <c r="F50" s="33">
        <v>837</v>
      </c>
      <c r="G50" s="34">
        <v>2170</v>
      </c>
      <c r="H50" s="44" t="s">
        <v>51</v>
      </c>
      <c r="I50" s="241">
        <f>I32*0.5</f>
        <v>2840.14</v>
      </c>
      <c r="J50" s="249">
        <v>0</v>
      </c>
      <c r="K50" s="245">
        <f t="shared" si="0"/>
        <v>284.01400000000001</v>
      </c>
      <c r="L50" s="38">
        <f t="shared" si="1"/>
        <v>85.204199999999986</v>
      </c>
      <c r="M50" s="38">
        <f t="shared" si="2"/>
        <v>170.40839999999997</v>
      </c>
      <c r="N50" s="38">
        <f t="shared" si="3"/>
        <v>56.802799999999998</v>
      </c>
      <c r="O50" s="38">
        <f t="shared" si="4"/>
        <v>56.802799999999998</v>
      </c>
      <c r="P50" s="38">
        <f t="shared" si="5"/>
        <v>35.501750000000001</v>
      </c>
      <c r="Q50" s="38">
        <f t="shared" si="6"/>
        <v>142.00700000000001</v>
      </c>
      <c r="R50" s="39">
        <f t="shared" si="7"/>
        <v>3670.8809499999998</v>
      </c>
    </row>
    <row r="51" spans="1:18" ht="180" x14ac:dyDescent="0.2">
      <c r="A51" s="1"/>
      <c r="B51" s="29">
        <v>36</v>
      </c>
      <c r="C51" s="30" t="s">
        <v>66</v>
      </c>
      <c r="D51" s="31">
        <v>500715.44</v>
      </c>
      <c r="E51" s="32">
        <v>523047.35</v>
      </c>
      <c r="F51" s="33">
        <v>838</v>
      </c>
      <c r="G51" s="34">
        <v>2171</v>
      </c>
      <c r="H51" s="44" t="s">
        <v>51</v>
      </c>
      <c r="I51" s="241">
        <f>I33*0.5</f>
        <v>3031.28</v>
      </c>
      <c r="J51" s="249">
        <v>0</v>
      </c>
      <c r="K51" s="245">
        <f t="shared" si="0"/>
        <v>303.12800000000004</v>
      </c>
      <c r="L51" s="38">
        <f t="shared" si="1"/>
        <v>90.938400000000001</v>
      </c>
      <c r="M51" s="38">
        <f t="shared" si="2"/>
        <v>181.8768</v>
      </c>
      <c r="N51" s="38">
        <f t="shared" si="3"/>
        <v>60.625600000000006</v>
      </c>
      <c r="O51" s="38">
        <f t="shared" si="4"/>
        <v>60.625600000000006</v>
      </c>
      <c r="P51" s="38">
        <f t="shared" si="5"/>
        <v>37.891000000000005</v>
      </c>
      <c r="Q51" s="38">
        <f t="shared" si="6"/>
        <v>151.56400000000002</v>
      </c>
      <c r="R51" s="39">
        <f t="shared" si="7"/>
        <v>3917.9294</v>
      </c>
    </row>
    <row r="52" spans="1:18" ht="28.5" x14ac:dyDescent="0.2">
      <c r="A52" s="1"/>
      <c r="B52" s="29">
        <v>37</v>
      </c>
      <c r="C52" s="30" t="s">
        <v>68</v>
      </c>
      <c r="D52" s="31" t="s">
        <v>67</v>
      </c>
      <c r="E52" s="32" t="s">
        <v>67</v>
      </c>
      <c r="F52" s="33">
        <v>801</v>
      </c>
      <c r="G52" s="34">
        <v>2248</v>
      </c>
      <c r="H52" s="35" t="s">
        <v>30</v>
      </c>
      <c r="I52" s="241">
        <v>189.29</v>
      </c>
      <c r="J52" s="249">
        <v>57.541093999999994</v>
      </c>
      <c r="K52" s="245">
        <f t="shared" si="0"/>
        <v>18.928999999999998</v>
      </c>
      <c r="L52" s="38">
        <f t="shared" si="1"/>
        <v>5.6786999999999992</v>
      </c>
      <c r="M52" s="38">
        <f t="shared" si="2"/>
        <v>11.357399999999998</v>
      </c>
      <c r="N52" s="38">
        <f t="shared" si="3"/>
        <v>3.7858000000000001</v>
      </c>
      <c r="O52" s="38">
        <f t="shared" si="4"/>
        <v>3.7858000000000001</v>
      </c>
      <c r="P52" s="38">
        <f t="shared" si="5"/>
        <v>2.3661249999999998</v>
      </c>
      <c r="Q52" s="38">
        <f t="shared" si="6"/>
        <v>9.4644999999999992</v>
      </c>
      <c r="R52" s="39">
        <f t="shared" si="7"/>
        <v>302.19841899999994</v>
      </c>
    </row>
    <row r="53" spans="1:18" ht="28.5" x14ac:dyDescent="0.2">
      <c r="A53" s="1"/>
      <c r="B53" s="29">
        <v>38</v>
      </c>
      <c r="C53" s="30" t="s">
        <v>69</v>
      </c>
      <c r="D53" s="31" t="s">
        <v>67</v>
      </c>
      <c r="E53" s="32" t="s">
        <v>67</v>
      </c>
      <c r="F53" s="33">
        <v>802</v>
      </c>
      <c r="G53" s="34">
        <v>2249</v>
      </c>
      <c r="H53" s="35" t="s">
        <v>30</v>
      </c>
      <c r="I53" s="241">
        <v>189.29</v>
      </c>
      <c r="J53" s="249">
        <v>57.541093999999994</v>
      </c>
      <c r="K53" s="245">
        <f t="shared" si="0"/>
        <v>18.928999999999998</v>
      </c>
      <c r="L53" s="38">
        <f t="shared" si="1"/>
        <v>5.6786999999999992</v>
      </c>
      <c r="M53" s="38">
        <f t="shared" si="2"/>
        <v>11.357399999999998</v>
      </c>
      <c r="N53" s="38">
        <f t="shared" si="3"/>
        <v>3.7858000000000001</v>
      </c>
      <c r="O53" s="38">
        <f t="shared" si="4"/>
        <v>3.7858000000000001</v>
      </c>
      <c r="P53" s="38">
        <f t="shared" si="5"/>
        <v>2.3661249999999998</v>
      </c>
      <c r="Q53" s="38">
        <f t="shared" si="6"/>
        <v>9.4644999999999992</v>
      </c>
      <c r="R53" s="39">
        <f t="shared" si="7"/>
        <v>302.19841899999994</v>
      </c>
    </row>
    <row r="54" spans="1:18" x14ac:dyDescent="0.2">
      <c r="A54" s="1"/>
      <c r="B54" s="29">
        <v>39</v>
      </c>
      <c r="C54" s="30" t="s">
        <v>70</v>
      </c>
      <c r="D54" s="31">
        <v>625.89</v>
      </c>
      <c r="E54" s="32">
        <v>653.79999999999995</v>
      </c>
      <c r="F54" s="33">
        <v>803</v>
      </c>
      <c r="G54" s="34">
        <v>2251</v>
      </c>
      <c r="H54" s="35" t="s">
        <v>30</v>
      </c>
      <c r="I54" s="241">
        <f t="shared" ref="I54:I73" si="9">I16</f>
        <v>111.35</v>
      </c>
      <c r="J54" s="249">
        <v>57.541093999999994</v>
      </c>
      <c r="K54" s="245">
        <f t="shared" si="0"/>
        <v>11.135</v>
      </c>
      <c r="L54" s="38">
        <f t="shared" si="1"/>
        <v>3.3404999999999996</v>
      </c>
      <c r="M54" s="38">
        <f t="shared" si="2"/>
        <v>6.6809999999999992</v>
      </c>
      <c r="N54" s="38">
        <f t="shared" si="3"/>
        <v>2.2269999999999999</v>
      </c>
      <c r="O54" s="38">
        <f t="shared" si="4"/>
        <v>2.2269999999999999</v>
      </c>
      <c r="P54" s="38">
        <f t="shared" si="5"/>
        <v>1.391875</v>
      </c>
      <c r="Q54" s="38">
        <f t="shared" si="6"/>
        <v>5.5674999999999999</v>
      </c>
      <c r="R54" s="39">
        <f t="shared" si="7"/>
        <v>201.46096899999998</v>
      </c>
    </row>
    <row r="55" spans="1:18" x14ac:dyDescent="0.2">
      <c r="A55" s="1"/>
      <c r="B55" s="29">
        <v>40</v>
      </c>
      <c r="C55" s="30" t="s">
        <v>71</v>
      </c>
      <c r="D55" s="31">
        <v>1251.79</v>
      </c>
      <c r="E55" s="32">
        <v>1307.6199999999999</v>
      </c>
      <c r="F55" s="33">
        <v>804</v>
      </c>
      <c r="G55" s="34">
        <v>2252</v>
      </c>
      <c r="H55" s="35" t="s">
        <v>30</v>
      </c>
      <c r="I55" s="241">
        <f t="shared" si="9"/>
        <v>168.88</v>
      </c>
      <c r="J55" s="249">
        <v>57.541093999999994</v>
      </c>
      <c r="K55" s="245">
        <f t="shared" si="0"/>
        <v>16.888000000000002</v>
      </c>
      <c r="L55" s="38">
        <f t="shared" si="1"/>
        <v>5.0663999999999998</v>
      </c>
      <c r="M55" s="38">
        <f t="shared" si="2"/>
        <v>10.1328</v>
      </c>
      <c r="N55" s="38">
        <f t="shared" si="3"/>
        <v>3.3776000000000002</v>
      </c>
      <c r="O55" s="38">
        <f t="shared" si="4"/>
        <v>3.3776000000000002</v>
      </c>
      <c r="P55" s="38">
        <f t="shared" si="5"/>
        <v>2.1110000000000002</v>
      </c>
      <c r="Q55" s="38">
        <f t="shared" si="6"/>
        <v>8.4440000000000008</v>
      </c>
      <c r="R55" s="39">
        <f t="shared" si="7"/>
        <v>275.81849399999993</v>
      </c>
    </row>
    <row r="56" spans="1:18" x14ac:dyDescent="0.2">
      <c r="A56" s="1"/>
      <c r="B56" s="29">
        <v>41</v>
      </c>
      <c r="C56" s="30" t="s">
        <v>72</v>
      </c>
      <c r="D56" s="31">
        <v>2503.58</v>
      </c>
      <c r="E56" s="32">
        <v>2615.2399999999998</v>
      </c>
      <c r="F56" s="33">
        <v>805</v>
      </c>
      <c r="G56" s="34">
        <v>2253</v>
      </c>
      <c r="H56" s="35" t="s">
        <v>30</v>
      </c>
      <c r="I56" s="241">
        <f t="shared" si="9"/>
        <v>228.27</v>
      </c>
      <c r="J56" s="249">
        <v>57.541093999999994</v>
      </c>
      <c r="K56" s="245">
        <f t="shared" si="0"/>
        <v>22.827000000000002</v>
      </c>
      <c r="L56" s="38">
        <f t="shared" si="1"/>
        <v>6.8480999999999996</v>
      </c>
      <c r="M56" s="38">
        <f t="shared" si="2"/>
        <v>13.696199999999999</v>
      </c>
      <c r="N56" s="38">
        <f t="shared" si="3"/>
        <v>4.5654000000000003</v>
      </c>
      <c r="O56" s="38">
        <f t="shared" si="4"/>
        <v>4.5654000000000003</v>
      </c>
      <c r="P56" s="38">
        <f t="shared" si="5"/>
        <v>2.8533750000000002</v>
      </c>
      <c r="Q56" s="38">
        <f t="shared" si="6"/>
        <v>11.413500000000001</v>
      </c>
      <c r="R56" s="39">
        <f t="shared" si="7"/>
        <v>352.58006900000004</v>
      </c>
    </row>
    <row r="57" spans="1:18" x14ac:dyDescent="0.2">
      <c r="A57" s="1"/>
      <c r="B57" s="29">
        <v>42</v>
      </c>
      <c r="C57" s="30" t="s">
        <v>73</v>
      </c>
      <c r="D57" s="31">
        <v>5007.1499999999996</v>
      </c>
      <c r="E57" s="32">
        <v>5230.47</v>
      </c>
      <c r="F57" s="33">
        <v>806</v>
      </c>
      <c r="G57" s="34">
        <v>2254</v>
      </c>
      <c r="H57" s="35" t="s">
        <v>30</v>
      </c>
      <c r="I57" s="241">
        <f t="shared" si="9"/>
        <v>319.17</v>
      </c>
      <c r="J57" s="249">
        <v>57.541093999999994</v>
      </c>
      <c r="K57" s="245">
        <f t="shared" si="0"/>
        <v>31.917000000000002</v>
      </c>
      <c r="L57" s="38">
        <f t="shared" si="1"/>
        <v>9.5751000000000008</v>
      </c>
      <c r="M57" s="38">
        <f t="shared" si="2"/>
        <v>19.150200000000002</v>
      </c>
      <c r="N57" s="38">
        <f t="shared" si="3"/>
        <v>6.3834000000000009</v>
      </c>
      <c r="O57" s="38">
        <f t="shared" si="4"/>
        <v>6.3834000000000009</v>
      </c>
      <c r="P57" s="38">
        <f t="shared" si="5"/>
        <v>3.9896250000000002</v>
      </c>
      <c r="Q57" s="38">
        <f t="shared" si="6"/>
        <v>15.958500000000001</v>
      </c>
      <c r="R57" s="39">
        <f t="shared" si="7"/>
        <v>470.06831900000003</v>
      </c>
    </row>
    <row r="58" spans="1:18" x14ac:dyDescent="0.2">
      <c r="A58" s="1"/>
      <c r="B58" s="29">
        <v>43</v>
      </c>
      <c r="C58" s="30" t="s">
        <v>74</v>
      </c>
      <c r="D58" s="31">
        <v>10014.299999999999</v>
      </c>
      <c r="E58" s="32">
        <v>10460.94</v>
      </c>
      <c r="F58" s="33">
        <v>807</v>
      </c>
      <c r="G58" s="34">
        <v>2255</v>
      </c>
      <c r="H58" s="35" t="s">
        <v>30</v>
      </c>
      <c r="I58" s="241">
        <f t="shared" si="9"/>
        <v>636.51</v>
      </c>
      <c r="J58" s="249">
        <v>57.541093999999994</v>
      </c>
      <c r="K58" s="245">
        <f t="shared" si="0"/>
        <v>63.651000000000003</v>
      </c>
      <c r="L58" s="38">
        <f t="shared" si="1"/>
        <v>19.095299999999998</v>
      </c>
      <c r="M58" s="38">
        <f t="shared" si="2"/>
        <v>38.190599999999996</v>
      </c>
      <c r="N58" s="38">
        <f t="shared" si="3"/>
        <v>12.7302</v>
      </c>
      <c r="O58" s="38">
        <f t="shared" si="4"/>
        <v>12.7302</v>
      </c>
      <c r="P58" s="38">
        <f t="shared" si="5"/>
        <v>7.9563750000000004</v>
      </c>
      <c r="Q58" s="38">
        <f t="shared" si="6"/>
        <v>31.825500000000002</v>
      </c>
      <c r="R58" s="39">
        <f t="shared" si="7"/>
        <v>880.23026899999991</v>
      </c>
    </row>
    <row r="59" spans="1:18" x14ac:dyDescent="0.2">
      <c r="A59" s="1"/>
      <c r="B59" s="29">
        <v>44</v>
      </c>
      <c r="C59" s="30" t="s">
        <v>75</v>
      </c>
      <c r="D59" s="31">
        <v>15021.47</v>
      </c>
      <c r="E59" s="32">
        <v>15691.43</v>
      </c>
      <c r="F59" s="33">
        <v>808</v>
      </c>
      <c r="G59" s="34">
        <v>2256</v>
      </c>
      <c r="H59" s="35" t="s">
        <v>30</v>
      </c>
      <c r="I59" s="241">
        <f t="shared" si="9"/>
        <v>681.04</v>
      </c>
      <c r="J59" s="249">
        <v>57.541093999999994</v>
      </c>
      <c r="K59" s="245">
        <f t="shared" si="0"/>
        <v>68.103999999999999</v>
      </c>
      <c r="L59" s="38">
        <f t="shared" si="1"/>
        <v>20.431199999999997</v>
      </c>
      <c r="M59" s="38">
        <f t="shared" si="2"/>
        <v>40.862399999999994</v>
      </c>
      <c r="N59" s="38">
        <f t="shared" si="3"/>
        <v>13.620799999999999</v>
      </c>
      <c r="O59" s="38">
        <f t="shared" si="4"/>
        <v>13.620799999999999</v>
      </c>
      <c r="P59" s="38">
        <f t="shared" si="5"/>
        <v>8.5129999999999999</v>
      </c>
      <c r="Q59" s="38">
        <f t="shared" si="6"/>
        <v>34.052</v>
      </c>
      <c r="R59" s="39">
        <f t="shared" si="7"/>
        <v>937.78529400000014</v>
      </c>
    </row>
    <row r="60" spans="1:18" x14ac:dyDescent="0.2">
      <c r="A60" s="1"/>
      <c r="B60" s="29">
        <v>45</v>
      </c>
      <c r="C60" s="30" t="s">
        <v>76</v>
      </c>
      <c r="D60" s="31">
        <v>25035.77</v>
      </c>
      <c r="E60" s="32">
        <v>26152.37</v>
      </c>
      <c r="F60" s="33">
        <v>809</v>
      </c>
      <c r="G60" s="34">
        <v>2257</v>
      </c>
      <c r="H60" s="35" t="s">
        <v>30</v>
      </c>
      <c r="I60" s="241">
        <f t="shared" si="9"/>
        <v>862.9</v>
      </c>
      <c r="J60" s="249">
        <v>57.541093999999994</v>
      </c>
      <c r="K60" s="245">
        <f t="shared" si="0"/>
        <v>86.29</v>
      </c>
      <c r="L60" s="38">
        <f t="shared" si="1"/>
        <v>25.886999999999997</v>
      </c>
      <c r="M60" s="38">
        <f t="shared" si="2"/>
        <v>51.773999999999994</v>
      </c>
      <c r="N60" s="38">
        <f t="shared" si="3"/>
        <v>17.257999999999999</v>
      </c>
      <c r="O60" s="38">
        <f t="shared" si="4"/>
        <v>17.257999999999999</v>
      </c>
      <c r="P60" s="38">
        <f t="shared" si="5"/>
        <v>10.786250000000001</v>
      </c>
      <c r="Q60" s="38">
        <f t="shared" si="6"/>
        <v>43.145000000000003</v>
      </c>
      <c r="R60" s="39">
        <f t="shared" si="7"/>
        <v>1172.839344</v>
      </c>
    </row>
    <row r="61" spans="1:18" x14ac:dyDescent="0.2">
      <c r="A61" s="1"/>
      <c r="B61" s="29">
        <v>46</v>
      </c>
      <c r="C61" s="30" t="s">
        <v>77</v>
      </c>
      <c r="D61" s="31">
        <v>37553.65</v>
      </c>
      <c r="E61" s="32">
        <v>39228.54</v>
      </c>
      <c r="F61" s="33">
        <v>810</v>
      </c>
      <c r="G61" s="34">
        <v>2258</v>
      </c>
      <c r="H61" s="35" t="s">
        <v>30</v>
      </c>
      <c r="I61" s="241">
        <f t="shared" si="9"/>
        <v>1091.1500000000001</v>
      </c>
      <c r="J61" s="249">
        <v>57.541093999999994</v>
      </c>
      <c r="K61" s="245">
        <f t="shared" si="0"/>
        <v>109.11500000000001</v>
      </c>
      <c r="L61" s="38">
        <f t="shared" si="1"/>
        <v>32.734500000000004</v>
      </c>
      <c r="M61" s="38">
        <f t="shared" si="2"/>
        <v>65.469000000000008</v>
      </c>
      <c r="N61" s="38">
        <f t="shared" si="3"/>
        <v>21.823000000000004</v>
      </c>
      <c r="O61" s="38">
        <f t="shared" si="4"/>
        <v>21.823000000000004</v>
      </c>
      <c r="P61" s="38">
        <f t="shared" si="5"/>
        <v>13.639375000000001</v>
      </c>
      <c r="Q61" s="38">
        <f t="shared" si="6"/>
        <v>54.557500000000005</v>
      </c>
      <c r="R61" s="39">
        <f t="shared" si="7"/>
        <v>1467.8524690000004</v>
      </c>
    </row>
    <row r="62" spans="1:18" x14ac:dyDescent="0.2">
      <c r="A62" s="1"/>
      <c r="B62" s="29">
        <v>47</v>
      </c>
      <c r="C62" s="30" t="s">
        <v>78</v>
      </c>
      <c r="D62" s="31">
        <v>50071.55</v>
      </c>
      <c r="E62" s="32">
        <v>52304.74</v>
      </c>
      <c r="F62" s="33">
        <v>811</v>
      </c>
      <c r="G62" s="34">
        <v>2259</v>
      </c>
      <c r="H62" s="35" t="s">
        <v>30</v>
      </c>
      <c r="I62" s="241">
        <f t="shared" si="9"/>
        <v>1456.73</v>
      </c>
      <c r="J62" s="249">
        <v>57.541093999999994</v>
      </c>
      <c r="K62" s="245">
        <f t="shared" si="0"/>
        <v>145.673</v>
      </c>
      <c r="L62" s="38">
        <f t="shared" si="1"/>
        <v>43.701900000000002</v>
      </c>
      <c r="M62" s="38">
        <f t="shared" si="2"/>
        <v>87.403800000000004</v>
      </c>
      <c r="N62" s="38">
        <f t="shared" si="3"/>
        <v>29.134600000000002</v>
      </c>
      <c r="O62" s="38">
        <f t="shared" si="4"/>
        <v>29.134600000000002</v>
      </c>
      <c r="P62" s="38">
        <f t="shared" si="5"/>
        <v>18.209125</v>
      </c>
      <c r="Q62" s="38">
        <f t="shared" si="6"/>
        <v>72.836500000000001</v>
      </c>
      <c r="R62" s="39">
        <f t="shared" si="7"/>
        <v>1940.3646190000004</v>
      </c>
    </row>
    <row r="63" spans="1:18" x14ac:dyDescent="0.2">
      <c r="A63" s="1"/>
      <c r="B63" s="29">
        <v>48</v>
      </c>
      <c r="C63" s="30" t="s">
        <v>79</v>
      </c>
      <c r="D63" s="31">
        <v>62589.43</v>
      </c>
      <c r="E63" s="32">
        <v>65380.92</v>
      </c>
      <c r="F63" s="33">
        <v>812</v>
      </c>
      <c r="G63" s="34">
        <v>2260</v>
      </c>
      <c r="H63" s="35" t="s">
        <v>30</v>
      </c>
      <c r="I63" s="241">
        <f t="shared" si="9"/>
        <v>1729.5</v>
      </c>
      <c r="J63" s="249">
        <v>57.541093999999994</v>
      </c>
      <c r="K63" s="245">
        <f t="shared" si="0"/>
        <v>172.95000000000002</v>
      </c>
      <c r="L63" s="38">
        <f t="shared" si="1"/>
        <v>51.884999999999998</v>
      </c>
      <c r="M63" s="38">
        <f t="shared" si="2"/>
        <v>103.77</v>
      </c>
      <c r="N63" s="38">
        <f t="shared" si="3"/>
        <v>34.590000000000003</v>
      </c>
      <c r="O63" s="38">
        <f t="shared" si="4"/>
        <v>34.590000000000003</v>
      </c>
      <c r="P63" s="38">
        <f t="shared" si="5"/>
        <v>21.618750000000002</v>
      </c>
      <c r="Q63" s="38">
        <f t="shared" si="6"/>
        <v>86.475000000000009</v>
      </c>
      <c r="R63" s="39">
        <f t="shared" si="7"/>
        <v>2292.9198440000005</v>
      </c>
    </row>
    <row r="64" spans="1:18" x14ac:dyDescent="0.2">
      <c r="A64" s="1"/>
      <c r="B64" s="29">
        <v>49</v>
      </c>
      <c r="C64" s="30" t="s">
        <v>80</v>
      </c>
      <c r="D64" s="31">
        <v>100143.09</v>
      </c>
      <c r="E64" s="32">
        <v>104609.47</v>
      </c>
      <c r="F64" s="33">
        <v>813</v>
      </c>
      <c r="G64" s="34">
        <v>2261</v>
      </c>
      <c r="H64" s="35" t="s">
        <v>30</v>
      </c>
      <c r="I64" s="241">
        <f t="shared" si="9"/>
        <v>2273.23</v>
      </c>
      <c r="J64" s="249">
        <v>57.541093999999994</v>
      </c>
      <c r="K64" s="245">
        <f t="shared" si="0"/>
        <v>227.32300000000001</v>
      </c>
      <c r="L64" s="38">
        <f t="shared" si="1"/>
        <v>68.196899999999999</v>
      </c>
      <c r="M64" s="38">
        <f t="shared" si="2"/>
        <v>136.3938</v>
      </c>
      <c r="N64" s="38">
        <f t="shared" si="3"/>
        <v>45.464600000000004</v>
      </c>
      <c r="O64" s="38">
        <f t="shared" si="4"/>
        <v>45.464600000000004</v>
      </c>
      <c r="P64" s="38">
        <f t="shared" si="5"/>
        <v>28.415375000000001</v>
      </c>
      <c r="Q64" s="38">
        <f t="shared" si="6"/>
        <v>113.6615</v>
      </c>
      <c r="R64" s="39">
        <f t="shared" si="7"/>
        <v>2995.6908689999996</v>
      </c>
    </row>
    <row r="65" spans="1:18" x14ac:dyDescent="0.2">
      <c r="A65" s="1"/>
      <c r="B65" s="29">
        <v>50</v>
      </c>
      <c r="C65" s="30" t="s">
        <v>81</v>
      </c>
      <c r="D65" s="31">
        <v>150214.64000000001</v>
      </c>
      <c r="E65" s="32">
        <v>156914.21</v>
      </c>
      <c r="F65" s="33">
        <v>815</v>
      </c>
      <c r="G65" s="34">
        <v>2263</v>
      </c>
      <c r="H65" s="35" t="s">
        <v>30</v>
      </c>
      <c r="I65" s="241">
        <f t="shared" si="9"/>
        <v>3408.91</v>
      </c>
      <c r="J65" s="249">
        <v>57.541093999999994</v>
      </c>
      <c r="K65" s="245">
        <f t="shared" si="0"/>
        <v>340.89100000000002</v>
      </c>
      <c r="L65" s="38">
        <f t="shared" si="1"/>
        <v>102.26729999999999</v>
      </c>
      <c r="M65" s="38">
        <f t="shared" si="2"/>
        <v>204.53459999999998</v>
      </c>
      <c r="N65" s="38">
        <f t="shared" si="3"/>
        <v>68.178200000000004</v>
      </c>
      <c r="O65" s="38">
        <f t="shared" si="4"/>
        <v>68.178200000000004</v>
      </c>
      <c r="P65" s="38">
        <f t="shared" si="5"/>
        <v>42.611375000000002</v>
      </c>
      <c r="Q65" s="38">
        <f t="shared" si="6"/>
        <v>170.44550000000001</v>
      </c>
      <c r="R65" s="39">
        <f t="shared" si="7"/>
        <v>4463.5572690000008</v>
      </c>
    </row>
    <row r="66" spans="1:18" ht="31.5" x14ac:dyDescent="0.2">
      <c r="A66" s="1"/>
      <c r="B66" s="29">
        <v>51</v>
      </c>
      <c r="C66" s="45" t="s">
        <v>82</v>
      </c>
      <c r="D66" s="31">
        <v>165589.35</v>
      </c>
      <c r="E66" s="32">
        <v>165589.35</v>
      </c>
      <c r="F66" s="34">
        <v>814</v>
      </c>
      <c r="G66" s="34">
        <v>2264</v>
      </c>
      <c r="H66" s="35" t="s">
        <v>30</v>
      </c>
      <c r="I66" s="241">
        <f t="shared" si="9"/>
        <v>4166.03</v>
      </c>
      <c r="J66" s="249">
        <v>57.541093999999994</v>
      </c>
      <c r="K66" s="245">
        <f t="shared" si="0"/>
        <v>416.60300000000001</v>
      </c>
      <c r="L66" s="38">
        <f t="shared" si="1"/>
        <v>124.98089999999999</v>
      </c>
      <c r="M66" s="38">
        <f t="shared" si="2"/>
        <v>249.96179999999998</v>
      </c>
      <c r="N66" s="38">
        <f t="shared" si="3"/>
        <v>83.320599999999999</v>
      </c>
      <c r="O66" s="38">
        <f t="shared" si="4"/>
        <v>83.320599999999999</v>
      </c>
      <c r="P66" s="38">
        <f t="shared" si="5"/>
        <v>52.075375000000001</v>
      </c>
      <c r="Q66" s="38">
        <f t="shared" si="6"/>
        <v>208.3015</v>
      </c>
      <c r="R66" s="39">
        <f t="shared" si="7"/>
        <v>5442.1348689999995</v>
      </c>
    </row>
    <row r="67" spans="1:18" x14ac:dyDescent="0.2">
      <c r="A67" s="1"/>
      <c r="B67" s="29">
        <v>52</v>
      </c>
      <c r="C67" s="30" t="s">
        <v>83</v>
      </c>
      <c r="D67" s="31">
        <v>250357.73</v>
      </c>
      <c r="E67" s="32">
        <v>261523.68</v>
      </c>
      <c r="F67" s="33">
        <v>817</v>
      </c>
      <c r="G67" s="34">
        <v>2265</v>
      </c>
      <c r="H67" s="35" t="s">
        <v>30</v>
      </c>
      <c r="I67" s="241">
        <f t="shared" si="9"/>
        <v>4166.03</v>
      </c>
      <c r="J67" s="249">
        <v>115.05090999999999</v>
      </c>
      <c r="K67" s="245">
        <f t="shared" si="0"/>
        <v>416.60300000000001</v>
      </c>
      <c r="L67" s="38">
        <f t="shared" si="1"/>
        <v>124.98089999999999</v>
      </c>
      <c r="M67" s="38">
        <f t="shared" si="2"/>
        <v>249.96179999999998</v>
      </c>
      <c r="N67" s="38">
        <f t="shared" si="3"/>
        <v>83.320599999999999</v>
      </c>
      <c r="O67" s="38">
        <f t="shared" si="4"/>
        <v>83.320599999999999</v>
      </c>
      <c r="P67" s="38">
        <f t="shared" si="5"/>
        <v>52.075375000000001</v>
      </c>
      <c r="Q67" s="38">
        <f t="shared" si="6"/>
        <v>208.3015</v>
      </c>
      <c r="R67" s="39">
        <f t="shared" si="7"/>
        <v>5499.6446849999993</v>
      </c>
    </row>
    <row r="68" spans="1:18" ht="31.5" x14ac:dyDescent="0.2">
      <c r="A68" s="1"/>
      <c r="B68" s="29">
        <v>53</v>
      </c>
      <c r="C68" s="45" t="s">
        <v>84</v>
      </c>
      <c r="D68" s="31">
        <v>275982.21999999997</v>
      </c>
      <c r="E68" s="32">
        <v>275982.21999999997</v>
      </c>
      <c r="F68" s="34">
        <v>816</v>
      </c>
      <c r="G68" s="34">
        <v>2266</v>
      </c>
      <c r="H68" s="35" t="s">
        <v>30</v>
      </c>
      <c r="I68" s="241">
        <f t="shared" si="9"/>
        <v>4923.17</v>
      </c>
      <c r="J68" s="249">
        <v>115.05090999999999</v>
      </c>
      <c r="K68" s="245">
        <f t="shared" si="0"/>
        <v>492.31700000000001</v>
      </c>
      <c r="L68" s="38">
        <f t="shared" si="1"/>
        <v>147.6951</v>
      </c>
      <c r="M68" s="38">
        <f t="shared" si="2"/>
        <v>295.39019999999999</v>
      </c>
      <c r="N68" s="38">
        <f t="shared" si="3"/>
        <v>98.463400000000007</v>
      </c>
      <c r="O68" s="38">
        <f t="shared" si="4"/>
        <v>98.463400000000007</v>
      </c>
      <c r="P68" s="38">
        <f t="shared" si="5"/>
        <v>61.539625000000001</v>
      </c>
      <c r="Q68" s="38">
        <f t="shared" si="6"/>
        <v>246.1585</v>
      </c>
      <c r="R68" s="39">
        <f t="shared" si="7"/>
        <v>6478.2481349999998</v>
      </c>
    </row>
    <row r="69" spans="1:18" x14ac:dyDescent="0.2">
      <c r="A69" s="1"/>
      <c r="B69" s="29">
        <v>54</v>
      </c>
      <c r="C69" s="30" t="s">
        <v>85</v>
      </c>
      <c r="D69" s="31">
        <v>375536.58</v>
      </c>
      <c r="E69" s="32">
        <v>392285.51</v>
      </c>
      <c r="F69" s="33">
        <v>818</v>
      </c>
      <c r="G69" s="34">
        <v>2267</v>
      </c>
      <c r="H69" s="35" t="s">
        <v>30</v>
      </c>
      <c r="I69" s="241">
        <f t="shared" si="9"/>
        <v>4923.17</v>
      </c>
      <c r="J69" s="249">
        <v>230.16437599999998</v>
      </c>
      <c r="K69" s="245">
        <f t="shared" si="0"/>
        <v>492.31700000000001</v>
      </c>
      <c r="L69" s="38">
        <f t="shared" si="1"/>
        <v>147.6951</v>
      </c>
      <c r="M69" s="38">
        <f t="shared" si="2"/>
        <v>295.39019999999999</v>
      </c>
      <c r="N69" s="38">
        <f t="shared" si="3"/>
        <v>98.463400000000007</v>
      </c>
      <c r="O69" s="38">
        <f t="shared" si="4"/>
        <v>98.463400000000007</v>
      </c>
      <c r="P69" s="38">
        <f t="shared" si="5"/>
        <v>61.539625000000001</v>
      </c>
      <c r="Q69" s="38">
        <f t="shared" si="6"/>
        <v>246.1585</v>
      </c>
      <c r="R69" s="39">
        <f t="shared" si="7"/>
        <v>6593.3616009999987</v>
      </c>
    </row>
    <row r="70" spans="1:18" x14ac:dyDescent="0.2">
      <c r="A70" s="1"/>
      <c r="B70" s="29">
        <v>55</v>
      </c>
      <c r="C70" s="30" t="s">
        <v>86</v>
      </c>
      <c r="D70" s="31">
        <v>500715.44</v>
      </c>
      <c r="E70" s="32">
        <v>523047.35</v>
      </c>
      <c r="F70" s="33">
        <v>820</v>
      </c>
      <c r="G70" s="34">
        <v>2268</v>
      </c>
      <c r="H70" s="35" t="s">
        <v>30</v>
      </c>
      <c r="I70" s="241">
        <f t="shared" si="9"/>
        <v>5680.28</v>
      </c>
      <c r="J70" s="249">
        <v>230.16437599999998</v>
      </c>
      <c r="K70" s="245">
        <f t="shared" si="0"/>
        <v>568.02800000000002</v>
      </c>
      <c r="L70" s="38">
        <f t="shared" si="1"/>
        <v>170.40839999999997</v>
      </c>
      <c r="M70" s="38">
        <f t="shared" si="2"/>
        <v>340.81679999999994</v>
      </c>
      <c r="N70" s="38">
        <f t="shared" si="3"/>
        <v>113.6056</v>
      </c>
      <c r="O70" s="38">
        <f t="shared" si="4"/>
        <v>113.6056</v>
      </c>
      <c r="P70" s="38">
        <f t="shared" si="5"/>
        <v>71.003500000000003</v>
      </c>
      <c r="Q70" s="38">
        <f t="shared" si="6"/>
        <v>284.01400000000001</v>
      </c>
      <c r="R70" s="39">
        <f t="shared" si="7"/>
        <v>7571.9262759999992</v>
      </c>
    </row>
    <row r="71" spans="1:18" ht="31.5" x14ac:dyDescent="0.2">
      <c r="A71" s="1"/>
      <c r="B71" s="29">
        <v>56</v>
      </c>
      <c r="C71" s="45" t="s">
        <v>87</v>
      </c>
      <c r="D71" s="31">
        <v>551964.53</v>
      </c>
      <c r="E71" s="32">
        <v>551964.53</v>
      </c>
      <c r="F71" s="34">
        <v>0</v>
      </c>
      <c r="G71" s="34">
        <v>2269</v>
      </c>
      <c r="H71" s="35" t="s">
        <v>30</v>
      </c>
      <c r="I71" s="241">
        <f t="shared" si="9"/>
        <v>6062.56</v>
      </c>
      <c r="J71" s="249">
        <v>230.16437599999998</v>
      </c>
      <c r="K71" s="245">
        <f t="shared" si="0"/>
        <v>606.25600000000009</v>
      </c>
      <c r="L71" s="38">
        <f t="shared" si="1"/>
        <v>181.8768</v>
      </c>
      <c r="M71" s="38">
        <f t="shared" si="2"/>
        <v>363.75360000000001</v>
      </c>
      <c r="N71" s="38">
        <f t="shared" si="3"/>
        <v>121.25120000000001</v>
      </c>
      <c r="O71" s="38">
        <f t="shared" si="4"/>
        <v>121.25120000000001</v>
      </c>
      <c r="P71" s="38">
        <f t="shared" si="5"/>
        <v>75.782000000000011</v>
      </c>
      <c r="Q71" s="38">
        <f t="shared" si="6"/>
        <v>303.12800000000004</v>
      </c>
      <c r="R71" s="39">
        <f t="shared" si="7"/>
        <v>8066.0231759999997</v>
      </c>
    </row>
    <row r="72" spans="1:18" ht="31.5" x14ac:dyDescent="0.2">
      <c r="A72" s="1"/>
      <c r="B72" s="29">
        <v>57</v>
      </c>
      <c r="C72" s="45" t="s">
        <v>88</v>
      </c>
      <c r="D72" s="31">
        <v>1103929.1399999999</v>
      </c>
      <c r="E72" s="32">
        <v>1103929.1399999999</v>
      </c>
      <c r="F72" s="34">
        <v>819</v>
      </c>
      <c r="G72" s="34">
        <v>2270</v>
      </c>
      <c r="H72" s="35" t="s">
        <v>30</v>
      </c>
      <c r="I72" s="241">
        <f t="shared" si="9"/>
        <v>6062.56</v>
      </c>
      <c r="J72" s="249">
        <v>345.329972</v>
      </c>
      <c r="K72" s="245">
        <f t="shared" si="0"/>
        <v>606.25600000000009</v>
      </c>
      <c r="L72" s="38">
        <f t="shared" si="1"/>
        <v>181.8768</v>
      </c>
      <c r="M72" s="38">
        <f t="shared" si="2"/>
        <v>363.75360000000001</v>
      </c>
      <c r="N72" s="38">
        <f t="shared" si="3"/>
        <v>121.25120000000001</v>
      </c>
      <c r="O72" s="38">
        <f t="shared" si="4"/>
        <v>121.25120000000001</v>
      </c>
      <c r="P72" s="38">
        <f t="shared" si="5"/>
        <v>75.782000000000011</v>
      </c>
      <c r="Q72" s="38">
        <f t="shared" si="6"/>
        <v>303.12800000000004</v>
      </c>
      <c r="R72" s="39">
        <f t="shared" si="7"/>
        <v>8181.1887720000004</v>
      </c>
    </row>
    <row r="73" spans="1:18" ht="31.5" x14ac:dyDescent="0.2">
      <c r="A73" s="1"/>
      <c r="B73" s="29">
        <v>58</v>
      </c>
      <c r="C73" s="45" t="s">
        <v>89</v>
      </c>
      <c r="D73" s="31">
        <v>1103929.1399999999</v>
      </c>
      <c r="E73" s="32">
        <v>1103929.1399999999</v>
      </c>
      <c r="F73" s="34">
        <v>821</v>
      </c>
      <c r="G73" s="34">
        <v>2271</v>
      </c>
      <c r="H73" s="35" t="s">
        <v>30</v>
      </c>
      <c r="I73" s="241">
        <f t="shared" si="9"/>
        <v>6062.56</v>
      </c>
      <c r="J73" s="249">
        <v>575.42136599999992</v>
      </c>
      <c r="K73" s="245">
        <f t="shared" si="0"/>
        <v>606.25600000000009</v>
      </c>
      <c r="L73" s="38">
        <f t="shared" si="1"/>
        <v>181.8768</v>
      </c>
      <c r="M73" s="38">
        <f t="shared" si="2"/>
        <v>363.75360000000001</v>
      </c>
      <c r="N73" s="38">
        <f t="shared" si="3"/>
        <v>121.25120000000001</v>
      </c>
      <c r="O73" s="38">
        <f t="shared" si="4"/>
        <v>121.25120000000001</v>
      </c>
      <c r="P73" s="38">
        <f t="shared" si="5"/>
        <v>75.782000000000011</v>
      </c>
      <c r="Q73" s="38">
        <f t="shared" si="6"/>
        <v>303.12800000000004</v>
      </c>
      <c r="R73" s="39">
        <f t="shared" si="7"/>
        <v>8411.2801660000005</v>
      </c>
    </row>
    <row r="74" spans="1:18" x14ac:dyDescent="0.2">
      <c r="A74" s="1"/>
      <c r="B74" s="29">
        <v>59</v>
      </c>
      <c r="C74" s="30" t="s">
        <v>90</v>
      </c>
      <c r="D74" s="31">
        <v>625.89</v>
      </c>
      <c r="E74" s="32">
        <v>653.79999999999995</v>
      </c>
      <c r="F74" s="33">
        <v>839</v>
      </c>
      <c r="G74" s="34">
        <v>2272</v>
      </c>
      <c r="H74" s="35" t="s">
        <v>30</v>
      </c>
      <c r="I74" s="241">
        <f t="shared" ref="I74:I93" si="10">I16*0.5</f>
        <v>55.674999999999997</v>
      </c>
      <c r="J74" s="249">
        <v>57.541093999999994</v>
      </c>
      <c r="K74" s="245">
        <f t="shared" si="0"/>
        <v>5.5674999999999999</v>
      </c>
      <c r="L74" s="38">
        <f t="shared" si="1"/>
        <v>1.6702499999999998</v>
      </c>
      <c r="M74" s="38">
        <f t="shared" si="2"/>
        <v>3.3404999999999996</v>
      </c>
      <c r="N74" s="38">
        <f t="shared" si="3"/>
        <v>1.1134999999999999</v>
      </c>
      <c r="O74" s="38">
        <f t="shared" si="4"/>
        <v>1.1134999999999999</v>
      </c>
      <c r="P74" s="38">
        <f t="shared" si="5"/>
        <v>0.69593749999999999</v>
      </c>
      <c r="Q74" s="38">
        <f t="shared" si="6"/>
        <v>2.7837499999999999</v>
      </c>
      <c r="R74" s="39">
        <f t="shared" si="7"/>
        <v>129.50103150000001</v>
      </c>
    </row>
    <row r="75" spans="1:18" x14ac:dyDescent="0.2">
      <c r="A75" s="1"/>
      <c r="B75" s="29">
        <v>60</v>
      </c>
      <c r="C75" s="30" t="s">
        <v>91</v>
      </c>
      <c r="D75" s="31">
        <v>1251.79</v>
      </c>
      <c r="E75" s="32">
        <v>1307.6199999999999</v>
      </c>
      <c r="F75" s="33">
        <v>840</v>
      </c>
      <c r="G75" s="34">
        <v>2273</v>
      </c>
      <c r="H75" s="35" t="s">
        <v>30</v>
      </c>
      <c r="I75" s="241">
        <f t="shared" si="10"/>
        <v>84.44</v>
      </c>
      <c r="J75" s="249">
        <v>57.541093999999994</v>
      </c>
      <c r="K75" s="245">
        <f t="shared" si="0"/>
        <v>8.4440000000000008</v>
      </c>
      <c r="L75" s="38">
        <f t="shared" si="1"/>
        <v>2.5331999999999999</v>
      </c>
      <c r="M75" s="38">
        <f t="shared" si="2"/>
        <v>5.0663999999999998</v>
      </c>
      <c r="N75" s="38">
        <f t="shared" si="3"/>
        <v>1.6888000000000001</v>
      </c>
      <c r="O75" s="38">
        <f t="shared" si="4"/>
        <v>1.6888000000000001</v>
      </c>
      <c r="P75" s="38">
        <f t="shared" si="5"/>
        <v>1.0555000000000001</v>
      </c>
      <c r="Q75" s="38">
        <f t="shared" si="6"/>
        <v>4.2220000000000004</v>
      </c>
      <c r="R75" s="39">
        <f t="shared" si="7"/>
        <v>166.67979399999993</v>
      </c>
    </row>
    <row r="76" spans="1:18" x14ac:dyDescent="0.2">
      <c r="A76" s="1"/>
      <c r="B76" s="29">
        <v>61</v>
      </c>
      <c r="C76" s="30" t="s">
        <v>92</v>
      </c>
      <c r="D76" s="31">
        <v>2503.58</v>
      </c>
      <c r="E76" s="32">
        <v>2615.2399999999998</v>
      </c>
      <c r="F76" s="33">
        <v>841</v>
      </c>
      <c r="G76" s="34">
        <v>2274</v>
      </c>
      <c r="H76" s="35" t="s">
        <v>30</v>
      </c>
      <c r="I76" s="241">
        <f t="shared" si="10"/>
        <v>114.13500000000001</v>
      </c>
      <c r="J76" s="249">
        <v>57.541093999999994</v>
      </c>
      <c r="K76" s="245">
        <f t="shared" si="0"/>
        <v>11.413500000000001</v>
      </c>
      <c r="L76" s="38">
        <f t="shared" si="1"/>
        <v>3.4240499999999998</v>
      </c>
      <c r="M76" s="38">
        <f t="shared" si="2"/>
        <v>6.8480999999999996</v>
      </c>
      <c r="N76" s="38">
        <f t="shared" si="3"/>
        <v>2.2827000000000002</v>
      </c>
      <c r="O76" s="38">
        <f t="shared" si="4"/>
        <v>2.2827000000000002</v>
      </c>
      <c r="P76" s="38">
        <f t="shared" si="5"/>
        <v>1.4266875000000001</v>
      </c>
      <c r="Q76" s="38">
        <f t="shared" si="6"/>
        <v>5.7067500000000004</v>
      </c>
      <c r="R76" s="39">
        <f t="shared" si="7"/>
        <v>205.06058150000001</v>
      </c>
    </row>
    <row r="77" spans="1:18" x14ac:dyDescent="0.2">
      <c r="A77" s="1"/>
      <c r="B77" s="29">
        <v>62</v>
      </c>
      <c r="C77" s="30" t="s">
        <v>93</v>
      </c>
      <c r="D77" s="31">
        <v>5007.1499999999996</v>
      </c>
      <c r="E77" s="32">
        <v>5230.47</v>
      </c>
      <c r="F77" s="33">
        <v>842</v>
      </c>
      <c r="G77" s="34">
        <v>2275</v>
      </c>
      <c r="H77" s="35" t="s">
        <v>30</v>
      </c>
      <c r="I77" s="241">
        <f t="shared" si="10"/>
        <v>159.58500000000001</v>
      </c>
      <c r="J77" s="249">
        <v>57.541093999999994</v>
      </c>
      <c r="K77" s="245">
        <f t="shared" si="0"/>
        <v>15.958500000000001</v>
      </c>
      <c r="L77" s="38">
        <f t="shared" si="1"/>
        <v>4.7875500000000004</v>
      </c>
      <c r="M77" s="38">
        <f t="shared" si="2"/>
        <v>9.5751000000000008</v>
      </c>
      <c r="N77" s="38">
        <f t="shared" si="3"/>
        <v>3.1917000000000004</v>
      </c>
      <c r="O77" s="38">
        <f t="shared" si="4"/>
        <v>3.1917000000000004</v>
      </c>
      <c r="P77" s="38">
        <f t="shared" si="5"/>
        <v>1.9948125000000001</v>
      </c>
      <c r="Q77" s="38">
        <f t="shared" si="6"/>
        <v>7.9792500000000004</v>
      </c>
      <c r="R77" s="39">
        <f t="shared" si="7"/>
        <v>263.80470649999995</v>
      </c>
    </row>
    <row r="78" spans="1:18" x14ac:dyDescent="0.2">
      <c r="A78" s="1"/>
      <c r="B78" s="29">
        <v>63</v>
      </c>
      <c r="C78" s="30" t="s">
        <v>94</v>
      </c>
      <c r="D78" s="31">
        <v>10014.299999999999</v>
      </c>
      <c r="E78" s="32">
        <v>10460.94</v>
      </c>
      <c r="F78" s="33">
        <v>843</v>
      </c>
      <c r="G78" s="34">
        <v>2276</v>
      </c>
      <c r="H78" s="35" t="s">
        <v>30</v>
      </c>
      <c r="I78" s="241">
        <f t="shared" si="10"/>
        <v>318.255</v>
      </c>
      <c r="J78" s="249">
        <v>57.541093999999994</v>
      </c>
      <c r="K78" s="245">
        <f t="shared" si="0"/>
        <v>31.825500000000002</v>
      </c>
      <c r="L78" s="38">
        <f t="shared" si="1"/>
        <v>9.5476499999999991</v>
      </c>
      <c r="M78" s="38">
        <f t="shared" si="2"/>
        <v>19.095299999999998</v>
      </c>
      <c r="N78" s="38">
        <f t="shared" si="3"/>
        <v>6.3651</v>
      </c>
      <c r="O78" s="38">
        <f t="shared" si="4"/>
        <v>6.3651</v>
      </c>
      <c r="P78" s="38">
        <f t="shared" si="5"/>
        <v>3.9781875000000002</v>
      </c>
      <c r="Q78" s="38">
        <f t="shared" si="6"/>
        <v>15.912750000000001</v>
      </c>
      <c r="R78" s="39">
        <f t="shared" si="7"/>
        <v>468.88568149999992</v>
      </c>
    </row>
    <row r="79" spans="1:18" x14ac:dyDescent="0.2">
      <c r="A79" s="1"/>
      <c r="B79" s="29">
        <v>64</v>
      </c>
      <c r="C79" s="30" t="s">
        <v>95</v>
      </c>
      <c r="D79" s="31">
        <v>15021.47</v>
      </c>
      <c r="E79" s="32">
        <v>15691.43</v>
      </c>
      <c r="F79" s="33">
        <v>844</v>
      </c>
      <c r="G79" s="34">
        <v>2277</v>
      </c>
      <c r="H79" s="35" t="s">
        <v>30</v>
      </c>
      <c r="I79" s="241">
        <f t="shared" si="10"/>
        <v>340.52</v>
      </c>
      <c r="J79" s="249">
        <v>57.541093999999994</v>
      </c>
      <c r="K79" s="245">
        <f t="shared" si="0"/>
        <v>34.052</v>
      </c>
      <c r="L79" s="38">
        <f t="shared" si="1"/>
        <v>10.215599999999998</v>
      </c>
      <c r="M79" s="38">
        <f t="shared" si="2"/>
        <v>20.431199999999997</v>
      </c>
      <c r="N79" s="38">
        <f t="shared" si="3"/>
        <v>6.8103999999999996</v>
      </c>
      <c r="O79" s="38">
        <f t="shared" si="4"/>
        <v>6.8103999999999996</v>
      </c>
      <c r="P79" s="38">
        <f t="shared" si="5"/>
        <v>4.2565</v>
      </c>
      <c r="Q79" s="38">
        <f t="shared" si="6"/>
        <v>17.026</v>
      </c>
      <c r="R79" s="39">
        <f t="shared" si="7"/>
        <v>497.66319400000003</v>
      </c>
    </row>
    <row r="80" spans="1:18" x14ac:dyDescent="0.2">
      <c r="A80" s="1"/>
      <c r="B80" s="29">
        <v>65</v>
      </c>
      <c r="C80" s="30" t="s">
        <v>96</v>
      </c>
      <c r="D80" s="31">
        <v>25035.77</v>
      </c>
      <c r="E80" s="32">
        <v>26152.37</v>
      </c>
      <c r="F80" s="33">
        <v>845</v>
      </c>
      <c r="G80" s="34">
        <v>2278</v>
      </c>
      <c r="H80" s="35" t="s">
        <v>30</v>
      </c>
      <c r="I80" s="241">
        <f t="shared" si="10"/>
        <v>431.45</v>
      </c>
      <c r="J80" s="249">
        <v>57.541093999999994</v>
      </c>
      <c r="K80" s="245">
        <f t="shared" ref="K80:K143" si="11">0.1*I80</f>
        <v>43.145000000000003</v>
      </c>
      <c r="L80" s="38">
        <f t="shared" ref="L80:L143" si="12">0.03*I80</f>
        <v>12.943499999999998</v>
      </c>
      <c r="M80" s="38">
        <f t="shared" ref="M80:M143" si="13">0.06*I80</f>
        <v>25.886999999999997</v>
      </c>
      <c r="N80" s="38">
        <f t="shared" ref="N80:N143" si="14">0.02*I80</f>
        <v>8.6289999999999996</v>
      </c>
      <c r="O80" s="38">
        <f t="shared" ref="O80:O143" si="15">0.02*I80</f>
        <v>8.6289999999999996</v>
      </c>
      <c r="P80" s="38">
        <f t="shared" ref="P80:P143" si="16">0.0125*I80</f>
        <v>5.3931250000000004</v>
      </c>
      <c r="Q80" s="38">
        <f t="shared" ref="Q80:Q143" si="17">0.05*I80</f>
        <v>21.572500000000002</v>
      </c>
      <c r="R80" s="39">
        <f t="shared" ref="R80:R143" si="18">SUM(I80:Q80)</f>
        <v>615.19021899999996</v>
      </c>
    </row>
    <row r="81" spans="1:18" x14ac:dyDescent="0.2">
      <c r="A81" s="1"/>
      <c r="B81" s="29">
        <v>66</v>
      </c>
      <c r="C81" s="30" t="s">
        <v>97</v>
      </c>
      <c r="D81" s="31">
        <v>37553.65</v>
      </c>
      <c r="E81" s="32">
        <v>39228.54</v>
      </c>
      <c r="F81" s="33">
        <v>846</v>
      </c>
      <c r="G81" s="34">
        <v>2279</v>
      </c>
      <c r="H81" s="35" t="s">
        <v>30</v>
      </c>
      <c r="I81" s="241">
        <f t="shared" si="10"/>
        <v>545.57500000000005</v>
      </c>
      <c r="J81" s="249">
        <v>57.541093999999994</v>
      </c>
      <c r="K81" s="245">
        <f t="shared" si="11"/>
        <v>54.557500000000005</v>
      </c>
      <c r="L81" s="38">
        <f t="shared" si="12"/>
        <v>16.367250000000002</v>
      </c>
      <c r="M81" s="38">
        <f t="shared" si="13"/>
        <v>32.734500000000004</v>
      </c>
      <c r="N81" s="38">
        <f t="shared" si="14"/>
        <v>10.911500000000002</v>
      </c>
      <c r="O81" s="38">
        <f t="shared" si="15"/>
        <v>10.911500000000002</v>
      </c>
      <c r="P81" s="38">
        <f t="shared" si="16"/>
        <v>6.8196875000000006</v>
      </c>
      <c r="Q81" s="38">
        <f t="shared" si="17"/>
        <v>27.278750000000002</v>
      </c>
      <c r="R81" s="39">
        <f t="shared" si="18"/>
        <v>762.69678150000027</v>
      </c>
    </row>
    <row r="82" spans="1:18" x14ac:dyDescent="0.2">
      <c r="A82" s="1"/>
      <c r="B82" s="29">
        <v>67</v>
      </c>
      <c r="C82" s="30" t="s">
        <v>98</v>
      </c>
      <c r="D82" s="31">
        <v>50071.55</v>
      </c>
      <c r="E82" s="32">
        <v>52304.74</v>
      </c>
      <c r="F82" s="33">
        <v>847</v>
      </c>
      <c r="G82" s="34">
        <v>2280</v>
      </c>
      <c r="H82" s="35" t="s">
        <v>30</v>
      </c>
      <c r="I82" s="241">
        <f t="shared" si="10"/>
        <v>728.36500000000001</v>
      </c>
      <c r="J82" s="249">
        <v>57.541093999999994</v>
      </c>
      <c r="K82" s="245">
        <f t="shared" si="11"/>
        <v>72.836500000000001</v>
      </c>
      <c r="L82" s="38">
        <f t="shared" si="12"/>
        <v>21.850950000000001</v>
      </c>
      <c r="M82" s="38">
        <f t="shared" si="13"/>
        <v>43.701900000000002</v>
      </c>
      <c r="N82" s="38">
        <f t="shared" si="14"/>
        <v>14.567300000000001</v>
      </c>
      <c r="O82" s="38">
        <f t="shared" si="15"/>
        <v>14.567300000000001</v>
      </c>
      <c r="P82" s="38">
        <f t="shared" si="16"/>
        <v>9.1045625000000001</v>
      </c>
      <c r="Q82" s="38">
        <f t="shared" si="17"/>
        <v>36.41825</v>
      </c>
      <c r="R82" s="39">
        <f t="shared" si="18"/>
        <v>998.95285650000028</v>
      </c>
    </row>
    <row r="83" spans="1:18" x14ac:dyDescent="0.2">
      <c r="A83" s="1"/>
      <c r="B83" s="29">
        <v>68</v>
      </c>
      <c r="C83" s="30" t="s">
        <v>99</v>
      </c>
      <c r="D83" s="31">
        <v>62589.43</v>
      </c>
      <c r="E83" s="32">
        <v>65380.92</v>
      </c>
      <c r="F83" s="33">
        <v>848</v>
      </c>
      <c r="G83" s="34">
        <v>2281</v>
      </c>
      <c r="H83" s="35" t="s">
        <v>30</v>
      </c>
      <c r="I83" s="241">
        <f t="shared" si="10"/>
        <v>864.75</v>
      </c>
      <c r="J83" s="249">
        <v>57.541093999999994</v>
      </c>
      <c r="K83" s="245">
        <f t="shared" si="11"/>
        <v>86.475000000000009</v>
      </c>
      <c r="L83" s="38">
        <f t="shared" si="12"/>
        <v>25.942499999999999</v>
      </c>
      <c r="M83" s="38">
        <f t="shared" si="13"/>
        <v>51.884999999999998</v>
      </c>
      <c r="N83" s="38">
        <f t="shared" si="14"/>
        <v>17.295000000000002</v>
      </c>
      <c r="O83" s="38">
        <f t="shared" si="15"/>
        <v>17.295000000000002</v>
      </c>
      <c r="P83" s="38">
        <f t="shared" si="16"/>
        <v>10.809375000000001</v>
      </c>
      <c r="Q83" s="38">
        <f t="shared" si="17"/>
        <v>43.237500000000004</v>
      </c>
      <c r="R83" s="39">
        <f t="shared" si="18"/>
        <v>1175.2304690000003</v>
      </c>
    </row>
    <row r="84" spans="1:18" x14ac:dyDescent="0.2">
      <c r="A84" s="1"/>
      <c r="B84" s="29">
        <v>69</v>
      </c>
      <c r="C84" s="30" t="s">
        <v>100</v>
      </c>
      <c r="D84" s="31">
        <v>100143.09</v>
      </c>
      <c r="E84" s="32">
        <v>104609.47</v>
      </c>
      <c r="F84" s="33">
        <v>849</v>
      </c>
      <c r="G84" s="34">
        <v>2282</v>
      </c>
      <c r="H84" s="35" t="s">
        <v>30</v>
      </c>
      <c r="I84" s="241">
        <f t="shared" si="10"/>
        <v>1136.615</v>
      </c>
      <c r="J84" s="249">
        <v>57.541093999999994</v>
      </c>
      <c r="K84" s="245">
        <f t="shared" si="11"/>
        <v>113.6615</v>
      </c>
      <c r="L84" s="38">
        <f t="shared" si="12"/>
        <v>34.09845</v>
      </c>
      <c r="M84" s="38">
        <f t="shared" si="13"/>
        <v>68.196899999999999</v>
      </c>
      <c r="N84" s="38">
        <f t="shared" si="14"/>
        <v>22.732300000000002</v>
      </c>
      <c r="O84" s="38">
        <f t="shared" si="15"/>
        <v>22.732300000000002</v>
      </c>
      <c r="P84" s="38">
        <f t="shared" si="16"/>
        <v>14.2076875</v>
      </c>
      <c r="Q84" s="38">
        <f t="shared" si="17"/>
        <v>56.830750000000002</v>
      </c>
      <c r="R84" s="39">
        <f t="shared" si="18"/>
        <v>1526.6159814999996</v>
      </c>
    </row>
    <row r="85" spans="1:18" x14ac:dyDescent="0.2">
      <c r="A85" s="1"/>
      <c r="B85" s="29">
        <v>70</v>
      </c>
      <c r="C85" s="30" t="s">
        <v>101</v>
      </c>
      <c r="D85" s="31">
        <v>150214.64000000001</v>
      </c>
      <c r="E85" s="32">
        <v>156914.21</v>
      </c>
      <c r="F85" s="33">
        <v>851</v>
      </c>
      <c r="G85" s="34">
        <v>2284</v>
      </c>
      <c r="H85" s="35" t="s">
        <v>30</v>
      </c>
      <c r="I85" s="241">
        <f t="shared" si="10"/>
        <v>1704.4549999999999</v>
      </c>
      <c r="J85" s="249">
        <v>57.541093999999994</v>
      </c>
      <c r="K85" s="245">
        <f t="shared" si="11"/>
        <v>170.44550000000001</v>
      </c>
      <c r="L85" s="38">
        <f t="shared" si="12"/>
        <v>51.133649999999996</v>
      </c>
      <c r="M85" s="38">
        <f t="shared" si="13"/>
        <v>102.26729999999999</v>
      </c>
      <c r="N85" s="38">
        <f t="shared" si="14"/>
        <v>34.089100000000002</v>
      </c>
      <c r="O85" s="38">
        <f t="shared" si="15"/>
        <v>34.089100000000002</v>
      </c>
      <c r="P85" s="38">
        <f t="shared" si="16"/>
        <v>21.305687500000001</v>
      </c>
      <c r="Q85" s="38">
        <f t="shared" si="17"/>
        <v>85.222750000000005</v>
      </c>
      <c r="R85" s="39">
        <f t="shared" si="18"/>
        <v>2260.5491815000005</v>
      </c>
    </row>
    <row r="86" spans="1:18" ht="31.5" x14ac:dyDescent="0.2">
      <c r="A86" s="1"/>
      <c r="B86" s="29">
        <v>71</v>
      </c>
      <c r="C86" s="45" t="s">
        <v>102</v>
      </c>
      <c r="D86" s="31">
        <v>165589.35</v>
      </c>
      <c r="E86" s="32">
        <v>165589.35</v>
      </c>
      <c r="F86" s="34">
        <v>850</v>
      </c>
      <c r="G86" s="34">
        <v>2285</v>
      </c>
      <c r="H86" s="35" t="s">
        <v>30</v>
      </c>
      <c r="I86" s="241">
        <f t="shared" si="10"/>
        <v>2083.0149999999999</v>
      </c>
      <c r="J86" s="249">
        <v>57.541093999999994</v>
      </c>
      <c r="K86" s="245">
        <f t="shared" si="11"/>
        <v>208.3015</v>
      </c>
      <c r="L86" s="38">
        <f t="shared" si="12"/>
        <v>62.490449999999996</v>
      </c>
      <c r="M86" s="38">
        <f t="shared" si="13"/>
        <v>124.98089999999999</v>
      </c>
      <c r="N86" s="38">
        <f t="shared" si="14"/>
        <v>41.660299999999999</v>
      </c>
      <c r="O86" s="38">
        <f t="shared" si="15"/>
        <v>41.660299999999999</v>
      </c>
      <c r="P86" s="38">
        <f t="shared" si="16"/>
        <v>26.037687500000001</v>
      </c>
      <c r="Q86" s="38">
        <f t="shared" si="17"/>
        <v>104.15075</v>
      </c>
      <c r="R86" s="39">
        <f t="shared" si="18"/>
        <v>2749.8379814999998</v>
      </c>
    </row>
    <row r="87" spans="1:18" x14ac:dyDescent="0.2">
      <c r="A87" s="1"/>
      <c r="B87" s="29">
        <v>72</v>
      </c>
      <c r="C87" s="30" t="s">
        <v>103</v>
      </c>
      <c r="D87" s="31">
        <v>250357.73</v>
      </c>
      <c r="E87" s="32">
        <v>261523.68</v>
      </c>
      <c r="F87" s="33">
        <v>853</v>
      </c>
      <c r="G87" s="34">
        <v>2286</v>
      </c>
      <c r="H87" s="35" t="s">
        <v>30</v>
      </c>
      <c r="I87" s="241">
        <f t="shared" si="10"/>
        <v>2083.0149999999999</v>
      </c>
      <c r="J87" s="249">
        <v>115.05090999999999</v>
      </c>
      <c r="K87" s="245">
        <f t="shared" si="11"/>
        <v>208.3015</v>
      </c>
      <c r="L87" s="38">
        <f t="shared" si="12"/>
        <v>62.490449999999996</v>
      </c>
      <c r="M87" s="38">
        <f t="shared" si="13"/>
        <v>124.98089999999999</v>
      </c>
      <c r="N87" s="38">
        <f t="shared" si="14"/>
        <v>41.660299999999999</v>
      </c>
      <c r="O87" s="38">
        <f t="shared" si="15"/>
        <v>41.660299999999999</v>
      </c>
      <c r="P87" s="38">
        <f t="shared" si="16"/>
        <v>26.037687500000001</v>
      </c>
      <c r="Q87" s="38">
        <f t="shared" si="17"/>
        <v>104.15075</v>
      </c>
      <c r="R87" s="39">
        <f t="shared" si="18"/>
        <v>2807.3477974999996</v>
      </c>
    </row>
    <row r="88" spans="1:18" ht="31.5" x14ac:dyDescent="0.2">
      <c r="A88" s="1"/>
      <c r="B88" s="29">
        <v>73</v>
      </c>
      <c r="C88" s="45" t="s">
        <v>104</v>
      </c>
      <c r="D88" s="31">
        <v>275982.21999999997</v>
      </c>
      <c r="E88" s="32">
        <v>275982.21999999997</v>
      </c>
      <c r="F88" s="34">
        <v>852</v>
      </c>
      <c r="G88" s="34">
        <v>2287</v>
      </c>
      <c r="H88" s="35" t="s">
        <v>30</v>
      </c>
      <c r="I88" s="241">
        <f t="shared" si="10"/>
        <v>2461.585</v>
      </c>
      <c r="J88" s="249">
        <v>115.05090999999999</v>
      </c>
      <c r="K88" s="245">
        <f t="shared" si="11"/>
        <v>246.1585</v>
      </c>
      <c r="L88" s="38">
        <f t="shared" si="12"/>
        <v>73.847549999999998</v>
      </c>
      <c r="M88" s="38">
        <f t="shared" si="13"/>
        <v>147.6951</v>
      </c>
      <c r="N88" s="38">
        <f t="shared" si="14"/>
        <v>49.231700000000004</v>
      </c>
      <c r="O88" s="38">
        <f t="shared" si="15"/>
        <v>49.231700000000004</v>
      </c>
      <c r="P88" s="38">
        <f t="shared" si="16"/>
        <v>30.7698125</v>
      </c>
      <c r="Q88" s="38">
        <f t="shared" si="17"/>
        <v>123.07925</v>
      </c>
      <c r="R88" s="39">
        <f t="shared" si="18"/>
        <v>3296.6495224999999</v>
      </c>
    </row>
    <row r="89" spans="1:18" x14ac:dyDescent="0.2">
      <c r="A89" s="1"/>
      <c r="B89" s="29">
        <v>74</v>
      </c>
      <c r="C89" s="30" t="s">
        <v>105</v>
      </c>
      <c r="D89" s="31">
        <v>375536.58</v>
      </c>
      <c r="E89" s="32">
        <v>392285.51</v>
      </c>
      <c r="F89" s="33">
        <v>854</v>
      </c>
      <c r="G89" s="34">
        <v>2288</v>
      </c>
      <c r="H89" s="35" t="s">
        <v>30</v>
      </c>
      <c r="I89" s="241">
        <f t="shared" si="10"/>
        <v>2461.585</v>
      </c>
      <c r="J89" s="249">
        <v>230.16437599999998</v>
      </c>
      <c r="K89" s="245">
        <f t="shared" si="11"/>
        <v>246.1585</v>
      </c>
      <c r="L89" s="38">
        <f t="shared" si="12"/>
        <v>73.847549999999998</v>
      </c>
      <c r="M89" s="38">
        <f t="shared" si="13"/>
        <v>147.6951</v>
      </c>
      <c r="N89" s="38">
        <f t="shared" si="14"/>
        <v>49.231700000000004</v>
      </c>
      <c r="O89" s="38">
        <f t="shared" si="15"/>
        <v>49.231700000000004</v>
      </c>
      <c r="P89" s="38">
        <f t="shared" si="16"/>
        <v>30.7698125</v>
      </c>
      <c r="Q89" s="38">
        <f t="shared" si="17"/>
        <v>123.07925</v>
      </c>
      <c r="R89" s="39">
        <f t="shared" si="18"/>
        <v>3411.7629884999997</v>
      </c>
    </row>
    <row r="90" spans="1:18" x14ac:dyDescent="0.2">
      <c r="A90" s="1"/>
      <c r="B90" s="29">
        <v>75</v>
      </c>
      <c r="C90" s="30" t="s">
        <v>106</v>
      </c>
      <c r="D90" s="31">
        <v>500715.44</v>
      </c>
      <c r="E90" s="32">
        <v>523047.35</v>
      </c>
      <c r="F90" s="33">
        <v>856</v>
      </c>
      <c r="G90" s="34">
        <v>2289</v>
      </c>
      <c r="H90" s="35" t="s">
        <v>30</v>
      </c>
      <c r="I90" s="241">
        <f t="shared" si="10"/>
        <v>2840.14</v>
      </c>
      <c r="J90" s="249">
        <v>230.16437599999998</v>
      </c>
      <c r="K90" s="245">
        <f t="shared" si="11"/>
        <v>284.01400000000001</v>
      </c>
      <c r="L90" s="38">
        <f t="shared" si="12"/>
        <v>85.204199999999986</v>
      </c>
      <c r="M90" s="38">
        <f t="shared" si="13"/>
        <v>170.40839999999997</v>
      </c>
      <c r="N90" s="38">
        <f t="shared" si="14"/>
        <v>56.802799999999998</v>
      </c>
      <c r="O90" s="38">
        <f t="shared" si="15"/>
        <v>56.802799999999998</v>
      </c>
      <c r="P90" s="38">
        <f t="shared" si="16"/>
        <v>35.501750000000001</v>
      </c>
      <c r="Q90" s="38">
        <f t="shared" si="17"/>
        <v>142.00700000000001</v>
      </c>
      <c r="R90" s="39">
        <f t="shared" si="18"/>
        <v>3901.0453259999999</v>
      </c>
    </row>
    <row r="91" spans="1:18" ht="31.5" x14ac:dyDescent="0.2">
      <c r="A91" s="1"/>
      <c r="B91" s="29">
        <v>76</v>
      </c>
      <c r="C91" s="45" t="s">
        <v>107</v>
      </c>
      <c r="D91" s="31">
        <v>551964.53</v>
      </c>
      <c r="E91" s="32">
        <v>551964.53</v>
      </c>
      <c r="F91" s="34">
        <v>0</v>
      </c>
      <c r="G91" s="34">
        <v>2290</v>
      </c>
      <c r="H91" s="35" t="s">
        <v>30</v>
      </c>
      <c r="I91" s="241">
        <f t="shared" si="10"/>
        <v>3031.28</v>
      </c>
      <c r="J91" s="249">
        <v>230.16437599999998</v>
      </c>
      <c r="K91" s="245">
        <f t="shared" si="11"/>
        <v>303.12800000000004</v>
      </c>
      <c r="L91" s="38">
        <f t="shared" si="12"/>
        <v>90.938400000000001</v>
      </c>
      <c r="M91" s="38">
        <f t="shared" si="13"/>
        <v>181.8768</v>
      </c>
      <c r="N91" s="38">
        <f t="shared" si="14"/>
        <v>60.625600000000006</v>
      </c>
      <c r="O91" s="38">
        <f t="shared" si="15"/>
        <v>60.625600000000006</v>
      </c>
      <c r="P91" s="38">
        <f t="shared" si="16"/>
        <v>37.891000000000005</v>
      </c>
      <c r="Q91" s="38">
        <f t="shared" si="17"/>
        <v>151.56400000000002</v>
      </c>
      <c r="R91" s="39">
        <f t="shared" si="18"/>
        <v>4148.0937760000006</v>
      </c>
    </row>
    <row r="92" spans="1:18" ht="31.5" x14ac:dyDescent="0.2">
      <c r="A92" s="1"/>
      <c r="B92" s="29">
        <v>77</v>
      </c>
      <c r="C92" s="45" t="s">
        <v>108</v>
      </c>
      <c r="D92" s="31">
        <v>1103929.1399999999</v>
      </c>
      <c r="E92" s="32">
        <v>1103929.1399999999</v>
      </c>
      <c r="F92" s="34">
        <v>855</v>
      </c>
      <c r="G92" s="34">
        <v>2291</v>
      </c>
      <c r="H92" s="35" t="s">
        <v>30</v>
      </c>
      <c r="I92" s="241">
        <f t="shared" si="10"/>
        <v>3031.28</v>
      </c>
      <c r="J92" s="249">
        <v>345.329972</v>
      </c>
      <c r="K92" s="245">
        <f t="shared" si="11"/>
        <v>303.12800000000004</v>
      </c>
      <c r="L92" s="38">
        <f t="shared" si="12"/>
        <v>90.938400000000001</v>
      </c>
      <c r="M92" s="38">
        <f t="shared" si="13"/>
        <v>181.8768</v>
      </c>
      <c r="N92" s="38">
        <f t="shared" si="14"/>
        <v>60.625600000000006</v>
      </c>
      <c r="O92" s="38">
        <f t="shared" si="15"/>
        <v>60.625600000000006</v>
      </c>
      <c r="P92" s="38">
        <f t="shared" si="16"/>
        <v>37.891000000000005</v>
      </c>
      <c r="Q92" s="38">
        <f t="shared" si="17"/>
        <v>151.56400000000002</v>
      </c>
      <c r="R92" s="39">
        <f t="shared" si="18"/>
        <v>4263.2593720000004</v>
      </c>
    </row>
    <row r="93" spans="1:18" ht="31.5" x14ac:dyDescent="0.2">
      <c r="A93" s="1"/>
      <c r="B93" s="29">
        <v>78</v>
      </c>
      <c r="C93" s="45" t="s">
        <v>109</v>
      </c>
      <c r="D93" s="31">
        <v>1103929.1399999999</v>
      </c>
      <c r="E93" s="32">
        <v>1103929.1399999999</v>
      </c>
      <c r="F93" s="34">
        <v>857</v>
      </c>
      <c r="G93" s="34">
        <v>2292</v>
      </c>
      <c r="H93" s="35" t="s">
        <v>30</v>
      </c>
      <c r="I93" s="241">
        <f t="shared" si="10"/>
        <v>3031.28</v>
      </c>
      <c r="J93" s="249">
        <v>575.42136599999992</v>
      </c>
      <c r="K93" s="245">
        <f t="shared" si="11"/>
        <v>303.12800000000004</v>
      </c>
      <c r="L93" s="38">
        <f t="shared" si="12"/>
        <v>90.938400000000001</v>
      </c>
      <c r="M93" s="38">
        <f t="shared" si="13"/>
        <v>181.8768</v>
      </c>
      <c r="N93" s="38">
        <f t="shared" si="14"/>
        <v>60.625600000000006</v>
      </c>
      <c r="O93" s="38">
        <f t="shared" si="15"/>
        <v>60.625600000000006</v>
      </c>
      <c r="P93" s="38">
        <f t="shared" si="16"/>
        <v>37.891000000000005</v>
      </c>
      <c r="Q93" s="38">
        <f t="shared" si="17"/>
        <v>151.56400000000002</v>
      </c>
      <c r="R93" s="39">
        <f t="shared" si="18"/>
        <v>4493.3507660000014</v>
      </c>
    </row>
    <row r="94" spans="1:18" ht="25.5" x14ac:dyDescent="0.2">
      <c r="A94" s="1"/>
      <c r="B94" s="29">
        <v>79</v>
      </c>
      <c r="C94" s="30" t="s">
        <v>110</v>
      </c>
      <c r="D94" s="31">
        <v>625.89</v>
      </c>
      <c r="E94" s="32">
        <v>653.79999999999995</v>
      </c>
      <c r="F94" s="33">
        <v>1645</v>
      </c>
      <c r="G94" s="34">
        <v>2293</v>
      </c>
      <c r="H94" s="35" t="s">
        <v>30</v>
      </c>
      <c r="I94" s="241">
        <f t="shared" ref="I94:I113" si="19">I16*0.3</f>
        <v>33.404999999999994</v>
      </c>
      <c r="J94" s="249">
        <v>57.541093999999994</v>
      </c>
      <c r="K94" s="245">
        <f t="shared" si="11"/>
        <v>3.3404999999999996</v>
      </c>
      <c r="L94" s="38">
        <f t="shared" si="12"/>
        <v>1.0021499999999999</v>
      </c>
      <c r="M94" s="38">
        <f t="shared" si="13"/>
        <v>2.0042999999999997</v>
      </c>
      <c r="N94" s="38">
        <f t="shared" si="14"/>
        <v>0.66809999999999992</v>
      </c>
      <c r="O94" s="38">
        <f t="shared" si="15"/>
        <v>0.66809999999999992</v>
      </c>
      <c r="P94" s="38">
        <f t="shared" si="16"/>
        <v>0.41756249999999995</v>
      </c>
      <c r="Q94" s="38">
        <f t="shared" si="17"/>
        <v>1.6702499999999998</v>
      </c>
      <c r="R94" s="39">
        <f t="shared" si="18"/>
        <v>100.71705649999998</v>
      </c>
    </row>
    <row r="95" spans="1:18" ht="25.5" x14ac:dyDescent="0.2">
      <c r="A95" s="1"/>
      <c r="B95" s="29">
        <v>80</v>
      </c>
      <c r="C95" s="30" t="s">
        <v>111</v>
      </c>
      <c r="D95" s="31">
        <v>1251.79</v>
      </c>
      <c r="E95" s="32">
        <v>1307.6199999999999</v>
      </c>
      <c r="F95" s="33">
        <v>1646</v>
      </c>
      <c r="G95" s="34">
        <v>2294</v>
      </c>
      <c r="H95" s="35" t="s">
        <v>30</v>
      </c>
      <c r="I95" s="241">
        <f t="shared" si="19"/>
        <v>50.663999999999994</v>
      </c>
      <c r="J95" s="249">
        <v>57.541093999999994</v>
      </c>
      <c r="K95" s="245">
        <f t="shared" si="11"/>
        <v>5.0663999999999998</v>
      </c>
      <c r="L95" s="38">
        <f t="shared" si="12"/>
        <v>1.5199199999999997</v>
      </c>
      <c r="M95" s="38">
        <f t="shared" si="13"/>
        <v>3.0398399999999994</v>
      </c>
      <c r="N95" s="38">
        <f t="shared" si="14"/>
        <v>1.01328</v>
      </c>
      <c r="O95" s="38">
        <f t="shared" si="15"/>
        <v>1.01328</v>
      </c>
      <c r="P95" s="38">
        <f t="shared" si="16"/>
        <v>0.63329999999999997</v>
      </c>
      <c r="Q95" s="38">
        <f t="shared" si="17"/>
        <v>2.5331999999999999</v>
      </c>
      <c r="R95" s="39">
        <f t="shared" si="18"/>
        <v>123.02431399999998</v>
      </c>
    </row>
    <row r="96" spans="1:18" ht="25.5" x14ac:dyDescent="0.2">
      <c r="A96" s="1"/>
      <c r="B96" s="29">
        <v>81</v>
      </c>
      <c r="C96" s="30" t="s">
        <v>112</v>
      </c>
      <c r="D96" s="31">
        <v>2503.58</v>
      </c>
      <c r="E96" s="32">
        <v>2615.2399999999998</v>
      </c>
      <c r="F96" s="33">
        <v>1647</v>
      </c>
      <c r="G96" s="34">
        <v>2295</v>
      </c>
      <c r="H96" s="35" t="s">
        <v>30</v>
      </c>
      <c r="I96" s="241">
        <f t="shared" si="19"/>
        <v>68.480999999999995</v>
      </c>
      <c r="J96" s="249">
        <v>57.541093999999994</v>
      </c>
      <c r="K96" s="245">
        <f t="shared" si="11"/>
        <v>6.8480999999999996</v>
      </c>
      <c r="L96" s="38">
        <f t="shared" si="12"/>
        <v>2.05443</v>
      </c>
      <c r="M96" s="38">
        <f t="shared" si="13"/>
        <v>4.10886</v>
      </c>
      <c r="N96" s="38">
        <f t="shared" si="14"/>
        <v>1.3696199999999998</v>
      </c>
      <c r="O96" s="38">
        <f t="shared" si="15"/>
        <v>1.3696199999999998</v>
      </c>
      <c r="P96" s="38">
        <f t="shared" si="16"/>
        <v>0.85601249999999995</v>
      </c>
      <c r="Q96" s="38">
        <f t="shared" si="17"/>
        <v>3.4240499999999998</v>
      </c>
      <c r="R96" s="39">
        <f t="shared" si="18"/>
        <v>146.05278649999994</v>
      </c>
    </row>
    <row r="97" spans="1:18" ht="25.5" x14ac:dyDescent="0.2">
      <c r="A97" s="1"/>
      <c r="B97" s="29">
        <v>82</v>
      </c>
      <c r="C97" s="30" t="s">
        <v>113</v>
      </c>
      <c r="D97" s="31">
        <v>5007.1499999999996</v>
      </c>
      <c r="E97" s="32">
        <v>5230.47</v>
      </c>
      <c r="F97" s="33">
        <v>1648</v>
      </c>
      <c r="G97" s="34">
        <v>2296</v>
      </c>
      <c r="H97" s="35" t="s">
        <v>30</v>
      </c>
      <c r="I97" s="241">
        <f t="shared" si="19"/>
        <v>95.751000000000005</v>
      </c>
      <c r="J97" s="249">
        <v>57.541093999999994</v>
      </c>
      <c r="K97" s="245">
        <f t="shared" si="11"/>
        <v>9.5751000000000008</v>
      </c>
      <c r="L97" s="38">
        <f t="shared" si="12"/>
        <v>2.8725300000000002</v>
      </c>
      <c r="M97" s="38">
        <f t="shared" si="13"/>
        <v>5.7450600000000005</v>
      </c>
      <c r="N97" s="38">
        <f t="shared" si="14"/>
        <v>1.9150200000000002</v>
      </c>
      <c r="O97" s="38">
        <f t="shared" si="15"/>
        <v>1.9150200000000002</v>
      </c>
      <c r="P97" s="38">
        <f t="shared" si="16"/>
        <v>1.1968875000000001</v>
      </c>
      <c r="Q97" s="38">
        <f t="shared" si="17"/>
        <v>4.7875500000000004</v>
      </c>
      <c r="R97" s="39">
        <f t="shared" si="18"/>
        <v>181.2992615</v>
      </c>
    </row>
    <row r="98" spans="1:18" ht="25.5" x14ac:dyDescent="0.2">
      <c r="A98" s="1"/>
      <c r="B98" s="29">
        <v>83</v>
      </c>
      <c r="C98" s="30" t="s">
        <v>114</v>
      </c>
      <c r="D98" s="31">
        <v>10014.299999999999</v>
      </c>
      <c r="E98" s="32">
        <v>10460.94</v>
      </c>
      <c r="F98" s="33">
        <v>1649</v>
      </c>
      <c r="G98" s="34">
        <v>2297</v>
      </c>
      <c r="H98" s="35" t="s">
        <v>30</v>
      </c>
      <c r="I98" s="241">
        <f t="shared" si="19"/>
        <v>190.953</v>
      </c>
      <c r="J98" s="249">
        <v>57.541093999999994</v>
      </c>
      <c r="K98" s="245">
        <f t="shared" si="11"/>
        <v>19.095300000000002</v>
      </c>
      <c r="L98" s="38">
        <f t="shared" si="12"/>
        <v>5.7285899999999996</v>
      </c>
      <c r="M98" s="38">
        <f t="shared" si="13"/>
        <v>11.457179999999999</v>
      </c>
      <c r="N98" s="38">
        <f t="shared" si="14"/>
        <v>3.8190600000000003</v>
      </c>
      <c r="O98" s="38">
        <f t="shared" si="15"/>
        <v>3.8190600000000003</v>
      </c>
      <c r="P98" s="38">
        <f t="shared" si="16"/>
        <v>2.3869125000000002</v>
      </c>
      <c r="Q98" s="38">
        <f t="shared" si="17"/>
        <v>9.5476500000000009</v>
      </c>
      <c r="R98" s="39">
        <f t="shared" si="18"/>
        <v>304.34784649999989</v>
      </c>
    </row>
    <row r="99" spans="1:18" ht="25.5" x14ac:dyDescent="0.2">
      <c r="A99" s="1"/>
      <c r="B99" s="29">
        <v>84</v>
      </c>
      <c r="C99" s="30" t="s">
        <v>115</v>
      </c>
      <c r="D99" s="31">
        <v>15021.47</v>
      </c>
      <c r="E99" s="32">
        <v>15691.43</v>
      </c>
      <c r="F99" s="33">
        <v>1650</v>
      </c>
      <c r="G99" s="34">
        <v>2298</v>
      </c>
      <c r="H99" s="35" t="s">
        <v>30</v>
      </c>
      <c r="I99" s="241">
        <f t="shared" si="19"/>
        <v>204.31199999999998</v>
      </c>
      <c r="J99" s="249">
        <v>57.541093999999994</v>
      </c>
      <c r="K99" s="245">
        <f t="shared" si="11"/>
        <v>20.4312</v>
      </c>
      <c r="L99" s="38">
        <f t="shared" si="12"/>
        <v>6.1293599999999993</v>
      </c>
      <c r="M99" s="38">
        <f t="shared" si="13"/>
        <v>12.258719999999999</v>
      </c>
      <c r="N99" s="38">
        <f t="shared" si="14"/>
        <v>4.0862400000000001</v>
      </c>
      <c r="O99" s="38">
        <f t="shared" si="15"/>
        <v>4.0862400000000001</v>
      </c>
      <c r="P99" s="38">
        <f t="shared" si="16"/>
        <v>2.5539000000000001</v>
      </c>
      <c r="Q99" s="38">
        <f t="shared" si="17"/>
        <v>10.2156</v>
      </c>
      <c r="R99" s="39">
        <f t="shared" si="18"/>
        <v>321.61435399999993</v>
      </c>
    </row>
    <row r="100" spans="1:18" ht="25.5" x14ac:dyDescent="0.2">
      <c r="A100" s="1"/>
      <c r="B100" s="29">
        <v>85</v>
      </c>
      <c r="C100" s="30" t="s">
        <v>116</v>
      </c>
      <c r="D100" s="31">
        <v>25035.77</v>
      </c>
      <c r="E100" s="32">
        <v>26152.37</v>
      </c>
      <c r="F100" s="33">
        <v>1651</v>
      </c>
      <c r="G100" s="34">
        <v>2299</v>
      </c>
      <c r="H100" s="35" t="s">
        <v>30</v>
      </c>
      <c r="I100" s="241">
        <f t="shared" si="19"/>
        <v>258.87</v>
      </c>
      <c r="J100" s="249">
        <v>57.541093999999994</v>
      </c>
      <c r="K100" s="245">
        <f t="shared" si="11"/>
        <v>25.887</v>
      </c>
      <c r="L100" s="38">
        <f t="shared" si="12"/>
        <v>7.7660999999999998</v>
      </c>
      <c r="M100" s="38">
        <f t="shared" si="13"/>
        <v>15.5322</v>
      </c>
      <c r="N100" s="38">
        <f t="shared" si="14"/>
        <v>5.1774000000000004</v>
      </c>
      <c r="O100" s="38">
        <f t="shared" si="15"/>
        <v>5.1774000000000004</v>
      </c>
      <c r="P100" s="38">
        <f t="shared" si="16"/>
        <v>3.2358750000000001</v>
      </c>
      <c r="Q100" s="38">
        <f t="shared" si="17"/>
        <v>12.9435</v>
      </c>
      <c r="R100" s="39">
        <f t="shared" si="18"/>
        <v>392.13056899999992</v>
      </c>
    </row>
    <row r="101" spans="1:18" ht="25.5" x14ac:dyDescent="0.2">
      <c r="A101" s="1"/>
      <c r="B101" s="29">
        <v>86</v>
      </c>
      <c r="C101" s="30" t="s">
        <v>117</v>
      </c>
      <c r="D101" s="31">
        <v>37553.65</v>
      </c>
      <c r="E101" s="32">
        <v>39228.54</v>
      </c>
      <c r="F101" s="33">
        <v>1652</v>
      </c>
      <c r="G101" s="34">
        <v>2300</v>
      </c>
      <c r="H101" s="35" t="s">
        <v>30</v>
      </c>
      <c r="I101" s="241">
        <f t="shared" si="19"/>
        <v>327.34500000000003</v>
      </c>
      <c r="J101" s="249">
        <v>57.541093999999994</v>
      </c>
      <c r="K101" s="245">
        <f t="shared" si="11"/>
        <v>32.734500000000004</v>
      </c>
      <c r="L101" s="38">
        <f t="shared" si="12"/>
        <v>9.8203500000000012</v>
      </c>
      <c r="M101" s="38">
        <f t="shared" si="13"/>
        <v>19.640700000000002</v>
      </c>
      <c r="N101" s="38">
        <f t="shared" si="14"/>
        <v>6.5469000000000008</v>
      </c>
      <c r="O101" s="38">
        <f t="shared" si="15"/>
        <v>6.5469000000000008</v>
      </c>
      <c r="P101" s="38">
        <f t="shared" si="16"/>
        <v>4.0918125000000005</v>
      </c>
      <c r="Q101" s="38">
        <f t="shared" si="17"/>
        <v>16.367250000000002</v>
      </c>
      <c r="R101" s="39">
        <f t="shared" si="18"/>
        <v>480.63450650000004</v>
      </c>
    </row>
    <row r="102" spans="1:18" ht="25.5" x14ac:dyDescent="0.2">
      <c r="A102" s="1"/>
      <c r="B102" s="29">
        <v>87</v>
      </c>
      <c r="C102" s="30" t="s">
        <v>118</v>
      </c>
      <c r="D102" s="31">
        <v>50071.55</v>
      </c>
      <c r="E102" s="32">
        <v>52304.74</v>
      </c>
      <c r="F102" s="33">
        <v>1653</v>
      </c>
      <c r="G102" s="34">
        <v>2301</v>
      </c>
      <c r="H102" s="35" t="s">
        <v>30</v>
      </c>
      <c r="I102" s="241">
        <f t="shared" si="19"/>
        <v>437.01900000000001</v>
      </c>
      <c r="J102" s="249">
        <v>57.541093999999994</v>
      </c>
      <c r="K102" s="245">
        <f t="shared" si="11"/>
        <v>43.701900000000002</v>
      </c>
      <c r="L102" s="38">
        <f t="shared" si="12"/>
        <v>13.110569999999999</v>
      </c>
      <c r="M102" s="38">
        <f t="shared" si="13"/>
        <v>26.221139999999998</v>
      </c>
      <c r="N102" s="38">
        <f t="shared" si="14"/>
        <v>8.74038</v>
      </c>
      <c r="O102" s="38">
        <f t="shared" si="15"/>
        <v>8.74038</v>
      </c>
      <c r="P102" s="38">
        <f t="shared" si="16"/>
        <v>5.4627375000000002</v>
      </c>
      <c r="Q102" s="38">
        <f t="shared" si="17"/>
        <v>21.850950000000001</v>
      </c>
      <c r="R102" s="39">
        <f t="shared" si="18"/>
        <v>622.38815149999994</v>
      </c>
    </row>
    <row r="103" spans="1:18" ht="25.5" x14ac:dyDescent="0.2">
      <c r="A103" s="1"/>
      <c r="B103" s="29">
        <v>88</v>
      </c>
      <c r="C103" s="30" t="s">
        <v>119</v>
      </c>
      <c r="D103" s="31">
        <v>62589.43</v>
      </c>
      <c r="E103" s="32">
        <v>65380.92</v>
      </c>
      <c r="F103" s="33">
        <v>1654</v>
      </c>
      <c r="G103" s="34">
        <v>2302</v>
      </c>
      <c r="H103" s="35" t="s">
        <v>30</v>
      </c>
      <c r="I103" s="241">
        <f t="shared" si="19"/>
        <v>518.85</v>
      </c>
      <c r="J103" s="249">
        <v>57.541093999999994</v>
      </c>
      <c r="K103" s="245">
        <f t="shared" si="11"/>
        <v>51.885000000000005</v>
      </c>
      <c r="L103" s="38">
        <f t="shared" si="12"/>
        <v>15.5655</v>
      </c>
      <c r="M103" s="38">
        <f t="shared" si="13"/>
        <v>31.131</v>
      </c>
      <c r="N103" s="38">
        <f t="shared" si="14"/>
        <v>10.377000000000001</v>
      </c>
      <c r="O103" s="38">
        <f t="shared" si="15"/>
        <v>10.377000000000001</v>
      </c>
      <c r="P103" s="38">
        <f t="shared" si="16"/>
        <v>6.4856250000000006</v>
      </c>
      <c r="Q103" s="38">
        <f t="shared" si="17"/>
        <v>25.942500000000003</v>
      </c>
      <c r="R103" s="39">
        <f t="shared" si="18"/>
        <v>728.154719</v>
      </c>
    </row>
    <row r="104" spans="1:18" ht="25.5" x14ac:dyDescent="0.2">
      <c r="A104" s="1"/>
      <c r="B104" s="29">
        <v>89</v>
      </c>
      <c r="C104" s="30" t="s">
        <v>120</v>
      </c>
      <c r="D104" s="31">
        <v>100143.09</v>
      </c>
      <c r="E104" s="32">
        <v>104609.47</v>
      </c>
      <c r="F104" s="33">
        <v>1655</v>
      </c>
      <c r="G104" s="34">
        <v>2303</v>
      </c>
      <c r="H104" s="35" t="s">
        <v>30</v>
      </c>
      <c r="I104" s="241">
        <f t="shared" si="19"/>
        <v>681.96899999999994</v>
      </c>
      <c r="J104" s="249">
        <v>57.541093999999994</v>
      </c>
      <c r="K104" s="245">
        <f t="shared" si="11"/>
        <v>68.196899999999999</v>
      </c>
      <c r="L104" s="38">
        <f t="shared" si="12"/>
        <v>20.459069999999997</v>
      </c>
      <c r="M104" s="38">
        <f t="shared" si="13"/>
        <v>40.918139999999994</v>
      </c>
      <c r="N104" s="38">
        <f t="shared" si="14"/>
        <v>13.639379999999999</v>
      </c>
      <c r="O104" s="38">
        <f t="shared" si="15"/>
        <v>13.639379999999999</v>
      </c>
      <c r="P104" s="38">
        <f t="shared" si="16"/>
        <v>8.5246124999999999</v>
      </c>
      <c r="Q104" s="38">
        <f t="shared" si="17"/>
        <v>34.09845</v>
      </c>
      <c r="R104" s="39">
        <f t="shared" si="18"/>
        <v>938.98602649999987</v>
      </c>
    </row>
    <row r="105" spans="1:18" ht="25.5" x14ac:dyDescent="0.2">
      <c r="A105" s="1"/>
      <c r="B105" s="29">
        <v>90</v>
      </c>
      <c r="C105" s="30" t="s">
        <v>121</v>
      </c>
      <c r="D105" s="31">
        <v>150214.64000000001</v>
      </c>
      <c r="E105" s="32">
        <v>156914.21</v>
      </c>
      <c r="F105" s="33">
        <v>1657</v>
      </c>
      <c r="G105" s="34">
        <v>2305</v>
      </c>
      <c r="H105" s="35" t="s">
        <v>30</v>
      </c>
      <c r="I105" s="241">
        <f t="shared" si="19"/>
        <v>1022.6729999999999</v>
      </c>
      <c r="J105" s="249">
        <v>57.541093999999994</v>
      </c>
      <c r="K105" s="245">
        <f t="shared" si="11"/>
        <v>102.26729999999999</v>
      </c>
      <c r="L105" s="38">
        <f t="shared" si="12"/>
        <v>30.680189999999996</v>
      </c>
      <c r="M105" s="38">
        <f t="shared" si="13"/>
        <v>61.360379999999992</v>
      </c>
      <c r="N105" s="38">
        <f t="shared" si="14"/>
        <v>20.45346</v>
      </c>
      <c r="O105" s="38">
        <f t="shared" si="15"/>
        <v>20.45346</v>
      </c>
      <c r="P105" s="38">
        <f t="shared" si="16"/>
        <v>12.783412499999999</v>
      </c>
      <c r="Q105" s="38">
        <f t="shared" si="17"/>
        <v>51.133649999999996</v>
      </c>
      <c r="R105" s="39">
        <f t="shared" si="18"/>
        <v>1379.3459464999999</v>
      </c>
    </row>
    <row r="106" spans="1:18" ht="31.5" x14ac:dyDescent="0.2">
      <c r="A106" s="1"/>
      <c r="B106" s="29">
        <v>91</v>
      </c>
      <c r="C106" s="45" t="s">
        <v>122</v>
      </c>
      <c r="D106" s="31">
        <v>165589.35</v>
      </c>
      <c r="E106" s="32">
        <v>165589.35</v>
      </c>
      <c r="F106" s="34">
        <v>1656</v>
      </c>
      <c r="G106" s="34">
        <v>2306</v>
      </c>
      <c r="H106" s="35" t="s">
        <v>30</v>
      </c>
      <c r="I106" s="241">
        <f t="shared" si="19"/>
        <v>1249.809</v>
      </c>
      <c r="J106" s="249">
        <v>57.541093999999994</v>
      </c>
      <c r="K106" s="245">
        <f t="shared" si="11"/>
        <v>124.98090000000001</v>
      </c>
      <c r="L106" s="38">
        <f t="shared" si="12"/>
        <v>37.49427</v>
      </c>
      <c r="M106" s="38">
        <f t="shared" si="13"/>
        <v>74.98854</v>
      </c>
      <c r="N106" s="38">
        <f t="shared" si="14"/>
        <v>24.996179999999999</v>
      </c>
      <c r="O106" s="38">
        <f t="shared" si="15"/>
        <v>24.996179999999999</v>
      </c>
      <c r="P106" s="38">
        <f t="shared" si="16"/>
        <v>15.622612500000001</v>
      </c>
      <c r="Q106" s="38">
        <f t="shared" si="17"/>
        <v>62.490450000000003</v>
      </c>
      <c r="R106" s="39">
        <f t="shared" si="18"/>
        <v>1672.9192265000001</v>
      </c>
    </row>
    <row r="107" spans="1:18" ht="25.5" x14ac:dyDescent="0.2">
      <c r="A107" s="1"/>
      <c r="B107" s="29">
        <v>92</v>
      </c>
      <c r="C107" s="30" t="s">
        <v>123</v>
      </c>
      <c r="D107" s="31">
        <v>250357.73</v>
      </c>
      <c r="E107" s="32">
        <v>261523.68</v>
      </c>
      <c r="F107" s="33">
        <v>1659</v>
      </c>
      <c r="G107" s="34">
        <v>2307</v>
      </c>
      <c r="H107" s="35" t="s">
        <v>30</v>
      </c>
      <c r="I107" s="241">
        <f t="shared" si="19"/>
        <v>1249.809</v>
      </c>
      <c r="J107" s="249">
        <v>115.05090999999999</v>
      </c>
      <c r="K107" s="245">
        <f t="shared" si="11"/>
        <v>124.98090000000001</v>
      </c>
      <c r="L107" s="38">
        <f t="shared" si="12"/>
        <v>37.49427</v>
      </c>
      <c r="M107" s="38">
        <f t="shared" si="13"/>
        <v>74.98854</v>
      </c>
      <c r="N107" s="38">
        <f t="shared" si="14"/>
        <v>24.996179999999999</v>
      </c>
      <c r="O107" s="38">
        <f t="shared" si="15"/>
        <v>24.996179999999999</v>
      </c>
      <c r="P107" s="38">
        <f t="shared" si="16"/>
        <v>15.622612500000001</v>
      </c>
      <c r="Q107" s="38">
        <f t="shared" si="17"/>
        <v>62.490450000000003</v>
      </c>
      <c r="R107" s="39">
        <f t="shared" si="18"/>
        <v>1730.4290425000002</v>
      </c>
    </row>
    <row r="108" spans="1:18" ht="31.5" x14ac:dyDescent="0.2">
      <c r="A108" s="1"/>
      <c r="B108" s="29">
        <v>93</v>
      </c>
      <c r="C108" s="45" t="s">
        <v>124</v>
      </c>
      <c r="D108" s="31">
        <v>275982.21999999997</v>
      </c>
      <c r="E108" s="32">
        <v>275982.21999999997</v>
      </c>
      <c r="F108" s="34">
        <v>1658</v>
      </c>
      <c r="G108" s="34">
        <v>2308</v>
      </c>
      <c r="H108" s="35" t="s">
        <v>30</v>
      </c>
      <c r="I108" s="241">
        <f t="shared" si="19"/>
        <v>1476.951</v>
      </c>
      <c r="J108" s="249">
        <v>115.05090999999999</v>
      </c>
      <c r="K108" s="245">
        <f t="shared" si="11"/>
        <v>147.6951</v>
      </c>
      <c r="L108" s="38">
        <f t="shared" si="12"/>
        <v>44.308529999999998</v>
      </c>
      <c r="M108" s="38">
        <f t="shared" si="13"/>
        <v>88.617059999999995</v>
      </c>
      <c r="N108" s="38">
        <f t="shared" si="14"/>
        <v>29.539020000000001</v>
      </c>
      <c r="O108" s="38">
        <f t="shared" si="15"/>
        <v>29.539020000000001</v>
      </c>
      <c r="P108" s="38">
        <f t="shared" si="16"/>
        <v>18.4618875</v>
      </c>
      <c r="Q108" s="38">
        <f t="shared" si="17"/>
        <v>73.847549999999998</v>
      </c>
      <c r="R108" s="39">
        <f t="shared" si="18"/>
        <v>2024.0100774999999</v>
      </c>
    </row>
    <row r="109" spans="1:18" ht="25.5" x14ac:dyDescent="0.2">
      <c r="A109" s="1"/>
      <c r="B109" s="29">
        <v>94</v>
      </c>
      <c r="C109" s="30" t="s">
        <v>125</v>
      </c>
      <c r="D109" s="31">
        <v>375536.58</v>
      </c>
      <c r="E109" s="32">
        <v>392285.51</v>
      </c>
      <c r="F109" s="33">
        <v>1660</v>
      </c>
      <c r="G109" s="34">
        <v>2309</v>
      </c>
      <c r="H109" s="35" t="s">
        <v>30</v>
      </c>
      <c r="I109" s="241">
        <f t="shared" si="19"/>
        <v>1476.951</v>
      </c>
      <c r="J109" s="249">
        <v>230.16437599999998</v>
      </c>
      <c r="K109" s="245">
        <f t="shared" si="11"/>
        <v>147.6951</v>
      </c>
      <c r="L109" s="38">
        <f t="shared" si="12"/>
        <v>44.308529999999998</v>
      </c>
      <c r="M109" s="38">
        <f t="shared" si="13"/>
        <v>88.617059999999995</v>
      </c>
      <c r="N109" s="38">
        <f t="shared" si="14"/>
        <v>29.539020000000001</v>
      </c>
      <c r="O109" s="38">
        <f t="shared" si="15"/>
        <v>29.539020000000001</v>
      </c>
      <c r="P109" s="38">
        <f t="shared" si="16"/>
        <v>18.4618875</v>
      </c>
      <c r="Q109" s="38">
        <f t="shared" si="17"/>
        <v>73.847549999999998</v>
      </c>
      <c r="R109" s="39">
        <f t="shared" si="18"/>
        <v>2139.1235434999999</v>
      </c>
    </row>
    <row r="110" spans="1:18" ht="25.5" x14ac:dyDescent="0.2">
      <c r="A110" s="1"/>
      <c r="B110" s="29">
        <v>95</v>
      </c>
      <c r="C110" s="30" t="s">
        <v>126</v>
      </c>
      <c r="D110" s="31">
        <v>500715.44</v>
      </c>
      <c r="E110" s="32">
        <v>523047.35</v>
      </c>
      <c r="F110" s="33">
        <v>1662</v>
      </c>
      <c r="G110" s="34">
        <v>2310</v>
      </c>
      <c r="H110" s="35" t="s">
        <v>30</v>
      </c>
      <c r="I110" s="241">
        <f t="shared" si="19"/>
        <v>1704.0839999999998</v>
      </c>
      <c r="J110" s="249">
        <v>230.16437599999998</v>
      </c>
      <c r="K110" s="245">
        <f t="shared" si="11"/>
        <v>170.4084</v>
      </c>
      <c r="L110" s="38">
        <f t="shared" si="12"/>
        <v>51.122519999999994</v>
      </c>
      <c r="M110" s="38">
        <f t="shared" si="13"/>
        <v>102.24503999999999</v>
      </c>
      <c r="N110" s="38">
        <f t="shared" si="14"/>
        <v>34.081679999999999</v>
      </c>
      <c r="O110" s="38">
        <f t="shared" si="15"/>
        <v>34.081679999999999</v>
      </c>
      <c r="P110" s="38">
        <f t="shared" si="16"/>
        <v>21.30105</v>
      </c>
      <c r="Q110" s="38">
        <f t="shared" si="17"/>
        <v>85.2042</v>
      </c>
      <c r="R110" s="39">
        <f t="shared" si="18"/>
        <v>2432.6929459999992</v>
      </c>
    </row>
    <row r="111" spans="1:18" ht="31.5" x14ac:dyDescent="0.2">
      <c r="A111" s="1"/>
      <c r="B111" s="29">
        <v>96</v>
      </c>
      <c r="C111" s="45" t="s">
        <v>127</v>
      </c>
      <c r="D111" s="31">
        <v>551964.53</v>
      </c>
      <c r="E111" s="32">
        <v>551964.53</v>
      </c>
      <c r="F111" s="34">
        <v>0</v>
      </c>
      <c r="G111" s="34">
        <v>2311</v>
      </c>
      <c r="H111" s="35" t="s">
        <v>30</v>
      </c>
      <c r="I111" s="241">
        <f t="shared" si="19"/>
        <v>1818.768</v>
      </c>
      <c r="J111" s="249">
        <v>230.16437599999998</v>
      </c>
      <c r="K111" s="245">
        <f t="shared" si="11"/>
        <v>181.8768</v>
      </c>
      <c r="L111" s="38">
        <f t="shared" si="12"/>
        <v>54.563040000000001</v>
      </c>
      <c r="M111" s="38">
        <f t="shared" si="13"/>
        <v>109.12608</v>
      </c>
      <c r="N111" s="38">
        <f t="shared" si="14"/>
        <v>36.375360000000001</v>
      </c>
      <c r="O111" s="38">
        <f t="shared" si="15"/>
        <v>36.375360000000001</v>
      </c>
      <c r="P111" s="38">
        <f t="shared" si="16"/>
        <v>22.7346</v>
      </c>
      <c r="Q111" s="38">
        <f t="shared" si="17"/>
        <v>90.938400000000001</v>
      </c>
      <c r="R111" s="39">
        <f t="shared" si="18"/>
        <v>2580.9220160000004</v>
      </c>
    </row>
    <row r="112" spans="1:18" ht="31.5" x14ac:dyDescent="0.2">
      <c r="A112" s="1"/>
      <c r="B112" s="29">
        <v>97</v>
      </c>
      <c r="C112" s="45" t="s">
        <v>128</v>
      </c>
      <c r="D112" s="31">
        <v>1103929.1399999999</v>
      </c>
      <c r="E112" s="32">
        <v>1103929.1399999999</v>
      </c>
      <c r="F112" s="34">
        <v>1661</v>
      </c>
      <c r="G112" s="34">
        <v>2312</v>
      </c>
      <c r="H112" s="35" t="s">
        <v>30</v>
      </c>
      <c r="I112" s="241">
        <f t="shared" si="19"/>
        <v>1818.768</v>
      </c>
      <c r="J112" s="249">
        <v>345.329972</v>
      </c>
      <c r="K112" s="245">
        <f t="shared" si="11"/>
        <v>181.8768</v>
      </c>
      <c r="L112" s="38">
        <f t="shared" si="12"/>
        <v>54.563040000000001</v>
      </c>
      <c r="M112" s="38">
        <f t="shared" si="13"/>
        <v>109.12608</v>
      </c>
      <c r="N112" s="38">
        <f t="shared" si="14"/>
        <v>36.375360000000001</v>
      </c>
      <c r="O112" s="38">
        <f t="shared" si="15"/>
        <v>36.375360000000001</v>
      </c>
      <c r="P112" s="38">
        <f t="shared" si="16"/>
        <v>22.7346</v>
      </c>
      <c r="Q112" s="38">
        <f t="shared" si="17"/>
        <v>90.938400000000001</v>
      </c>
      <c r="R112" s="39">
        <f t="shared" si="18"/>
        <v>2696.0876120000003</v>
      </c>
    </row>
    <row r="113" spans="1:18" ht="47.25" x14ac:dyDescent="0.2">
      <c r="A113" s="1"/>
      <c r="B113" s="29">
        <v>98</v>
      </c>
      <c r="C113" s="45" t="s">
        <v>129</v>
      </c>
      <c r="D113" s="31">
        <v>1103929.1399999999</v>
      </c>
      <c r="E113" s="32">
        <v>1103929.1399999999</v>
      </c>
      <c r="F113" s="34">
        <v>1663</v>
      </c>
      <c r="G113" s="34">
        <v>2313</v>
      </c>
      <c r="H113" s="35" t="s">
        <v>30</v>
      </c>
      <c r="I113" s="241">
        <f t="shared" si="19"/>
        <v>1818.768</v>
      </c>
      <c r="J113" s="249">
        <v>575.42136599999992</v>
      </c>
      <c r="K113" s="245">
        <f t="shared" si="11"/>
        <v>181.8768</v>
      </c>
      <c r="L113" s="38">
        <f t="shared" si="12"/>
        <v>54.563040000000001</v>
      </c>
      <c r="M113" s="38">
        <f t="shared" si="13"/>
        <v>109.12608</v>
      </c>
      <c r="N113" s="38">
        <f t="shared" si="14"/>
        <v>36.375360000000001</v>
      </c>
      <c r="O113" s="38">
        <f t="shared" si="15"/>
        <v>36.375360000000001</v>
      </c>
      <c r="P113" s="38">
        <f t="shared" si="16"/>
        <v>22.7346</v>
      </c>
      <c r="Q113" s="38">
        <f t="shared" si="17"/>
        <v>90.938400000000001</v>
      </c>
      <c r="R113" s="39">
        <f t="shared" si="18"/>
        <v>2926.1790060000003</v>
      </c>
    </row>
    <row r="114" spans="1:18" ht="28.5" x14ac:dyDescent="0.2">
      <c r="A114" s="1"/>
      <c r="B114" s="29">
        <v>99</v>
      </c>
      <c r="C114" s="30" t="s">
        <v>130</v>
      </c>
      <c r="D114" s="31" t="s">
        <v>67</v>
      </c>
      <c r="E114" s="32" t="s">
        <v>67</v>
      </c>
      <c r="F114" s="33">
        <v>1665</v>
      </c>
      <c r="G114" s="34">
        <v>2314</v>
      </c>
      <c r="H114" s="35" t="s">
        <v>30</v>
      </c>
      <c r="I114" s="241">
        <f>I53*0.3</f>
        <v>56.786999999999999</v>
      </c>
      <c r="J114" s="249">
        <v>57.541093999999994</v>
      </c>
      <c r="K114" s="245">
        <f t="shared" si="11"/>
        <v>5.6787000000000001</v>
      </c>
      <c r="L114" s="38">
        <f t="shared" si="12"/>
        <v>1.7036099999999998</v>
      </c>
      <c r="M114" s="38">
        <f t="shared" si="13"/>
        <v>3.4072199999999997</v>
      </c>
      <c r="N114" s="38">
        <f t="shared" si="14"/>
        <v>1.13574</v>
      </c>
      <c r="O114" s="38">
        <f t="shared" si="15"/>
        <v>1.13574</v>
      </c>
      <c r="P114" s="38">
        <f t="shared" si="16"/>
        <v>0.70983750000000001</v>
      </c>
      <c r="Q114" s="38">
        <f t="shared" si="17"/>
        <v>2.83935</v>
      </c>
      <c r="R114" s="39">
        <f t="shared" si="18"/>
        <v>130.93829149999999</v>
      </c>
    </row>
    <row r="115" spans="1:18" ht="180" x14ac:dyDescent="0.2">
      <c r="A115" s="1"/>
      <c r="B115" s="29">
        <v>100</v>
      </c>
      <c r="C115" s="30" t="s">
        <v>131</v>
      </c>
      <c r="D115" s="31">
        <v>625.89</v>
      </c>
      <c r="E115" s="32">
        <v>653.79999999999995</v>
      </c>
      <c r="F115" s="33">
        <v>1666</v>
      </c>
      <c r="G115" s="34">
        <v>2315</v>
      </c>
      <c r="H115" s="44" t="s">
        <v>132</v>
      </c>
      <c r="I115" s="241">
        <f t="shared" ref="I115:I127" si="20">I16*0.3/2</f>
        <v>16.702499999999997</v>
      </c>
      <c r="J115" s="249">
        <v>0</v>
      </c>
      <c r="K115" s="245">
        <f t="shared" si="11"/>
        <v>1.6702499999999998</v>
      </c>
      <c r="L115" s="38">
        <f t="shared" si="12"/>
        <v>0.50107499999999994</v>
      </c>
      <c r="M115" s="38">
        <f t="shared" si="13"/>
        <v>1.0021499999999999</v>
      </c>
      <c r="N115" s="38">
        <f t="shared" si="14"/>
        <v>0.33404999999999996</v>
      </c>
      <c r="O115" s="38">
        <f t="shared" si="15"/>
        <v>0.33404999999999996</v>
      </c>
      <c r="P115" s="38">
        <f t="shared" si="16"/>
        <v>0.20878124999999997</v>
      </c>
      <c r="Q115" s="38">
        <f t="shared" si="17"/>
        <v>0.8351249999999999</v>
      </c>
      <c r="R115" s="39">
        <f t="shared" si="18"/>
        <v>21.587981250000002</v>
      </c>
    </row>
    <row r="116" spans="1:18" ht="180" x14ac:dyDescent="0.2">
      <c r="A116" s="1"/>
      <c r="B116" s="29">
        <v>101</v>
      </c>
      <c r="C116" s="30" t="s">
        <v>133</v>
      </c>
      <c r="D116" s="31">
        <v>1251.79</v>
      </c>
      <c r="E116" s="32">
        <v>1307.6199999999999</v>
      </c>
      <c r="F116" s="33">
        <v>1667</v>
      </c>
      <c r="G116" s="34">
        <v>2316</v>
      </c>
      <c r="H116" s="44" t="s">
        <v>132</v>
      </c>
      <c r="I116" s="241">
        <f t="shared" si="20"/>
        <v>25.331999999999997</v>
      </c>
      <c r="J116" s="249">
        <v>0</v>
      </c>
      <c r="K116" s="245">
        <f t="shared" si="11"/>
        <v>2.5331999999999999</v>
      </c>
      <c r="L116" s="38">
        <f t="shared" si="12"/>
        <v>0.75995999999999986</v>
      </c>
      <c r="M116" s="38">
        <f t="shared" si="13"/>
        <v>1.5199199999999997</v>
      </c>
      <c r="N116" s="38">
        <f t="shared" si="14"/>
        <v>0.50663999999999998</v>
      </c>
      <c r="O116" s="38">
        <f t="shared" si="15"/>
        <v>0.50663999999999998</v>
      </c>
      <c r="P116" s="38">
        <f t="shared" si="16"/>
        <v>0.31664999999999999</v>
      </c>
      <c r="Q116" s="38">
        <f t="shared" si="17"/>
        <v>1.2665999999999999</v>
      </c>
      <c r="R116" s="39">
        <f t="shared" si="18"/>
        <v>32.741609999999994</v>
      </c>
    </row>
    <row r="117" spans="1:18" ht="180" x14ac:dyDescent="0.2">
      <c r="A117" s="1"/>
      <c r="B117" s="29">
        <v>102</v>
      </c>
      <c r="C117" s="30" t="s">
        <v>134</v>
      </c>
      <c r="D117" s="31">
        <v>2503.58</v>
      </c>
      <c r="E117" s="32">
        <v>2615.2399999999998</v>
      </c>
      <c r="F117" s="33">
        <v>1668</v>
      </c>
      <c r="G117" s="34">
        <v>2317</v>
      </c>
      <c r="H117" s="44" t="s">
        <v>132</v>
      </c>
      <c r="I117" s="241">
        <f t="shared" si="20"/>
        <v>34.240499999999997</v>
      </c>
      <c r="J117" s="249">
        <v>0</v>
      </c>
      <c r="K117" s="245">
        <f t="shared" si="11"/>
        <v>3.4240499999999998</v>
      </c>
      <c r="L117" s="38">
        <f t="shared" si="12"/>
        <v>1.027215</v>
      </c>
      <c r="M117" s="38">
        <f t="shared" si="13"/>
        <v>2.05443</v>
      </c>
      <c r="N117" s="38">
        <f t="shared" si="14"/>
        <v>0.68480999999999992</v>
      </c>
      <c r="O117" s="38">
        <f t="shared" si="15"/>
        <v>0.68480999999999992</v>
      </c>
      <c r="P117" s="38">
        <f t="shared" si="16"/>
        <v>0.42800624999999998</v>
      </c>
      <c r="Q117" s="38">
        <f t="shared" si="17"/>
        <v>1.7120249999999999</v>
      </c>
      <c r="R117" s="39">
        <f t="shared" si="18"/>
        <v>44.255846249999998</v>
      </c>
    </row>
    <row r="118" spans="1:18" ht="180" x14ac:dyDescent="0.2">
      <c r="A118" s="1"/>
      <c r="B118" s="29">
        <v>103</v>
      </c>
      <c r="C118" s="30" t="s">
        <v>135</v>
      </c>
      <c r="D118" s="31">
        <v>5007.1499999999996</v>
      </c>
      <c r="E118" s="32">
        <v>5230.47</v>
      </c>
      <c r="F118" s="33">
        <v>1669</v>
      </c>
      <c r="G118" s="34">
        <v>2318</v>
      </c>
      <c r="H118" s="44" t="s">
        <v>132</v>
      </c>
      <c r="I118" s="241">
        <f t="shared" si="20"/>
        <v>47.875500000000002</v>
      </c>
      <c r="J118" s="249">
        <v>0</v>
      </c>
      <c r="K118" s="245">
        <f t="shared" si="11"/>
        <v>4.7875500000000004</v>
      </c>
      <c r="L118" s="38">
        <f t="shared" si="12"/>
        <v>1.4362650000000001</v>
      </c>
      <c r="M118" s="38">
        <f t="shared" si="13"/>
        <v>2.8725300000000002</v>
      </c>
      <c r="N118" s="38">
        <f t="shared" si="14"/>
        <v>0.95751000000000008</v>
      </c>
      <c r="O118" s="38">
        <f t="shared" si="15"/>
        <v>0.95751000000000008</v>
      </c>
      <c r="P118" s="38">
        <f t="shared" si="16"/>
        <v>0.59844375000000005</v>
      </c>
      <c r="Q118" s="38">
        <f t="shared" si="17"/>
        <v>2.3937750000000002</v>
      </c>
      <c r="R118" s="39">
        <f t="shared" si="18"/>
        <v>61.879083749999999</v>
      </c>
    </row>
    <row r="119" spans="1:18" ht="180" x14ac:dyDescent="0.2">
      <c r="A119" s="1"/>
      <c r="B119" s="29">
        <v>104</v>
      </c>
      <c r="C119" s="30" t="s">
        <v>136</v>
      </c>
      <c r="D119" s="31">
        <v>10014.299999999999</v>
      </c>
      <c r="E119" s="32">
        <v>10460.94</v>
      </c>
      <c r="F119" s="33">
        <v>1670</v>
      </c>
      <c r="G119" s="34">
        <v>2319</v>
      </c>
      <c r="H119" s="44" t="s">
        <v>132</v>
      </c>
      <c r="I119" s="241">
        <f t="shared" si="20"/>
        <v>95.476500000000001</v>
      </c>
      <c r="J119" s="249">
        <v>0</v>
      </c>
      <c r="K119" s="245">
        <f t="shared" si="11"/>
        <v>9.5476500000000009</v>
      </c>
      <c r="L119" s="38">
        <f t="shared" si="12"/>
        <v>2.8642949999999998</v>
      </c>
      <c r="M119" s="38">
        <f t="shared" si="13"/>
        <v>5.7285899999999996</v>
      </c>
      <c r="N119" s="38">
        <f t="shared" si="14"/>
        <v>1.9095300000000002</v>
      </c>
      <c r="O119" s="38">
        <f t="shared" si="15"/>
        <v>1.9095300000000002</v>
      </c>
      <c r="P119" s="38">
        <f t="shared" si="16"/>
        <v>1.1934562500000001</v>
      </c>
      <c r="Q119" s="38">
        <f t="shared" si="17"/>
        <v>4.7738250000000004</v>
      </c>
      <c r="R119" s="39">
        <f t="shared" si="18"/>
        <v>123.40337625000001</v>
      </c>
    </row>
    <row r="120" spans="1:18" ht="180" x14ac:dyDescent="0.2">
      <c r="A120" s="1"/>
      <c r="B120" s="29">
        <v>105</v>
      </c>
      <c r="C120" s="30" t="s">
        <v>137</v>
      </c>
      <c r="D120" s="31">
        <v>15021.47</v>
      </c>
      <c r="E120" s="32">
        <v>15691.43</v>
      </c>
      <c r="F120" s="33">
        <v>1671</v>
      </c>
      <c r="G120" s="34">
        <v>2320</v>
      </c>
      <c r="H120" s="44" t="s">
        <v>132</v>
      </c>
      <c r="I120" s="241">
        <f t="shared" si="20"/>
        <v>102.15599999999999</v>
      </c>
      <c r="J120" s="249">
        <v>0</v>
      </c>
      <c r="K120" s="245">
        <f t="shared" si="11"/>
        <v>10.2156</v>
      </c>
      <c r="L120" s="38">
        <f t="shared" si="12"/>
        <v>3.0646799999999996</v>
      </c>
      <c r="M120" s="38">
        <f t="shared" si="13"/>
        <v>6.1293599999999993</v>
      </c>
      <c r="N120" s="38">
        <f t="shared" si="14"/>
        <v>2.04312</v>
      </c>
      <c r="O120" s="38">
        <f t="shared" si="15"/>
        <v>2.04312</v>
      </c>
      <c r="P120" s="38">
        <f t="shared" si="16"/>
        <v>1.27695</v>
      </c>
      <c r="Q120" s="38">
        <f t="shared" si="17"/>
        <v>5.1078000000000001</v>
      </c>
      <c r="R120" s="39">
        <f t="shared" si="18"/>
        <v>132.03663</v>
      </c>
    </row>
    <row r="121" spans="1:18" ht="180" x14ac:dyDescent="0.2">
      <c r="A121" s="1"/>
      <c r="B121" s="29">
        <v>106</v>
      </c>
      <c r="C121" s="30" t="s">
        <v>138</v>
      </c>
      <c r="D121" s="31">
        <v>25035.77</v>
      </c>
      <c r="E121" s="32">
        <v>26152.37</v>
      </c>
      <c r="F121" s="33">
        <v>1672</v>
      </c>
      <c r="G121" s="34">
        <v>2321</v>
      </c>
      <c r="H121" s="44" t="s">
        <v>132</v>
      </c>
      <c r="I121" s="241">
        <f t="shared" si="20"/>
        <v>129.435</v>
      </c>
      <c r="J121" s="249">
        <v>0</v>
      </c>
      <c r="K121" s="245">
        <f t="shared" si="11"/>
        <v>12.9435</v>
      </c>
      <c r="L121" s="38">
        <f t="shared" si="12"/>
        <v>3.8830499999999999</v>
      </c>
      <c r="M121" s="38">
        <f t="shared" si="13"/>
        <v>7.7660999999999998</v>
      </c>
      <c r="N121" s="38">
        <f t="shared" si="14"/>
        <v>2.5887000000000002</v>
      </c>
      <c r="O121" s="38">
        <f t="shared" si="15"/>
        <v>2.5887000000000002</v>
      </c>
      <c r="P121" s="38">
        <f t="shared" si="16"/>
        <v>1.6179375</v>
      </c>
      <c r="Q121" s="38">
        <f t="shared" si="17"/>
        <v>6.4717500000000001</v>
      </c>
      <c r="R121" s="39">
        <f t="shared" si="18"/>
        <v>167.2947375</v>
      </c>
    </row>
    <row r="122" spans="1:18" ht="180" x14ac:dyDescent="0.2">
      <c r="A122" s="1"/>
      <c r="B122" s="29">
        <v>107</v>
      </c>
      <c r="C122" s="30" t="s">
        <v>139</v>
      </c>
      <c r="D122" s="31">
        <v>37553.65</v>
      </c>
      <c r="E122" s="32">
        <v>39228.54</v>
      </c>
      <c r="F122" s="33">
        <v>1673</v>
      </c>
      <c r="G122" s="34">
        <v>2322</v>
      </c>
      <c r="H122" s="44" t="s">
        <v>132</v>
      </c>
      <c r="I122" s="241">
        <f t="shared" si="20"/>
        <v>163.67250000000001</v>
      </c>
      <c r="J122" s="249">
        <v>0</v>
      </c>
      <c r="K122" s="245">
        <f t="shared" si="11"/>
        <v>16.367250000000002</v>
      </c>
      <c r="L122" s="38">
        <f t="shared" si="12"/>
        <v>4.9101750000000006</v>
      </c>
      <c r="M122" s="38">
        <f t="shared" si="13"/>
        <v>9.8203500000000012</v>
      </c>
      <c r="N122" s="38">
        <f t="shared" si="14"/>
        <v>3.2734500000000004</v>
      </c>
      <c r="O122" s="38">
        <f t="shared" si="15"/>
        <v>3.2734500000000004</v>
      </c>
      <c r="P122" s="38">
        <f t="shared" si="16"/>
        <v>2.0459062500000003</v>
      </c>
      <c r="Q122" s="38">
        <f t="shared" si="17"/>
        <v>8.183625000000001</v>
      </c>
      <c r="R122" s="39">
        <f t="shared" si="18"/>
        <v>211.54670625000003</v>
      </c>
    </row>
    <row r="123" spans="1:18" ht="180" x14ac:dyDescent="0.2">
      <c r="A123" s="1"/>
      <c r="B123" s="29">
        <v>108</v>
      </c>
      <c r="C123" s="30" t="s">
        <v>140</v>
      </c>
      <c r="D123" s="31">
        <v>50071.55</v>
      </c>
      <c r="E123" s="32">
        <v>52304.74</v>
      </c>
      <c r="F123" s="33">
        <v>1674</v>
      </c>
      <c r="G123" s="34">
        <v>2323</v>
      </c>
      <c r="H123" s="44" t="s">
        <v>132</v>
      </c>
      <c r="I123" s="241">
        <f t="shared" si="20"/>
        <v>218.5095</v>
      </c>
      <c r="J123" s="249">
        <v>0</v>
      </c>
      <c r="K123" s="245">
        <f t="shared" si="11"/>
        <v>21.850950000000001</v>
      </c>
      <c r="L123" s="38">
        <f t="shared" si="12"/>
        <v>6.5552849999999996</v>
      </c>
      <c r="M123" s="38">
        <f t="shared" si="13"/>
        <v>13.110569999999999</v>
      </c>
      <c r="N123" s="38">
        <f t="shared" si="14"/>
        <v>4.37019</v>
      </c>
      <c r="O123" s="38">
        <f t="shared" si="15"/>
        <v>4.37019</v>
      </c>
      <c r="P123" s="38">
        <f t="shared" si="16"/>
        <v>2.7313687500000001</v>
      </c>
      <c r="Q123" s="38">
        <f t="shared" si="17"/>
        <v>10.925475</v>
      </c>
      <c r="R123" s="39">
        <f t="shared" si="18"/>
        <v>282.42352875</v>
      </c>
    </row>
    <row r="124" spans="1:18" ht="180" x14ac:dyDescent="0.2">
      <c r="A124" s="1"/>
      <c r="B124" s="29">
        <v>109</v>
      </c>
      <c r="C124" s="30" t="s">
        <v>141</v>
      </c>
      <c r="D124" s="31">
        <v>62589.43</v>
      </c>
      <c r="E124" s="32">
        <v>65380.92</v>
      </c>
      <c r="F124" s="33">
        <v>1675</v>
      </c>
      <c r="G124" s="34">
        <v>2324</v>
      </c>
      <c r="H124" s="44" t="s">
        <v>132</v>
      </c>
      <c r="I124" s="241">
        <f t="shared" si="20"/>
        <v>259.42500000000001</v>
      </c>
      <c r="J124" s="249">
        <v>0</v>
      </c>
      <c r="K124" s="245">
        <f t="shared" si="11"/>
        <v>25.942500000000003</v>
      </c>
      <c r="L124" s="38">
        <f t="shared" si="12"/>
        <v>7.7827500000000001</v>
      </c>
      <c r="M124" s="38">
        <f t="shared" si="13"/>
        <v>15.5655</v>
      </c>
      <c r="N124" s="38">
        <f t="shared" si="14"/>
        <v>5.1885000000000003</v>
      </c>
      <c r="O124" s="38">
        <f t="shared" si="15"/>
        <v>5.1885000000000003</v>
      </c>
      <c r="P124" s="38">
        <f t="shared" si="16"/>
        <v>3.2428125000000003</v>
      </c>
      <c r="Q124" s="38">
        <f t="shared" si="17"/>
        <v>12.971250000000001</v>
      </c>
      <c r="R124" s="39">
        <f t="shared" si="18"/>
        <v>335.30681249999998</v>
      </c>
    </row>
    <row r="125" spans="1:18" ht="180" x14ac:dyDescent="0.2">
      <c r="A125" s="1"/>
      <c r="B125" s="29">
        <v>110</v>
      </c>
      <c r="C125" s="30" t="s">
        <v>142</v>
      </c>
      <c r="D125" s="31">
        <v>100143.09</v>
      </c>
      <c r="E125" s="32">
        <v>104609.47</v>
      </c>
      <c r="F125" s="33">
        <v>1676</v>
      </c>
      <c r="G125" s="34">
        <v>2325</v>
      </c>
      <c r="H125" s="44" t="s">
        <v>132</v>
      </c>
      <c r="I125" s="241">
        <f t="shared" si="20"/>
        <v>340.98449999999997</v>
      </c>
      <c r="J125" s="249">
        <v>0</v>
      </c>
      <c r="K125" s="245">
        <f t="shared" si="11"/>
        <v>34.09845</v>
      </c>
      <c r="L125" s="38">
        <f t="shared" si="12"/>
        <v>10.229534999999998</v>
      </c>
      <c r="M125" s="38">
        <f t="shared" si="13"/>
        <v>20.459069999999997</v>
      </c>
      <c r="N125" s="38">
        <f t="shared" si="14"/>
        <v>6.8196899999999996</v>
      </c>
      <c r="O125" s="38">
        <f t="shared" si="15"/>
        <v>6.8196899999999996</v>
      </c>
      <c r="P125" s="38">
        <f t="shared" si="16"/>
        <v>4.26230625</v>
      </c>
      <c r="Q125" s="38">
        <f t="shared" si="17"/>
        <v>17.049225</v>
      </c>
      <c r="R125" s="39">
        <f t="shared" si="18"/>
        <v>440.72246624999991</v>
      </c>
    </row>
    <row r="126" spans="1:18" ht="180" x14ac:dyDescent="0.2">
      <c r="A126" s="1"/>
      <c r="B126" s="29">
        <v>111</v>
      </c>
      <c r="C126" s="30" t="s">
        <v>143</v>
      </c>
      <c r="D126" s="31">
        <v>150214.64000000001</v>
      </c>
      <c r="E126" s="32">
        <v>156914.21</v>
      </c>
      <c r="F126" s="33">
        <v>1677</v>
      </c>
      <c r="G126" s="34">
        <v>2326</v>
      </c>
      <c r="H126" s="44" t="s">
        <v>132</v>
      </c>
      <c r="I126" s="241">
        <f t="shared" si="20"/>
        <v>511.33649999999994</v>
      </c>
      <c r="J126" s="249">
        <v>0</v>
      </c>
      <c r="K126" s="245">
        <f t="shared" si="11"/>
        <v>51.133649999999996</v>
      </c>
      <c r="L126" s="38">
        <f t="shared" si="12"/>
        <v>15.340094999999998</v>
      </c>
      <c r="M126" s="38">
        <f t="shared" si="13"/>
        <v>30.680189999999996</v>
      </c>
      <c r="N126" s="38">
        <f t="shared" si="14"/>
        <v>10.22673</v>
      </c>
      <c r="O126" s="38">
        <f t="shared" si="15"/>
        <v>10.22673</v>
      </c>
      <c r="P126" s="38">
        <f t="shared" si="16"/>
        <v>6.3917062499999995</v>
      </c>
      <c r="Q126" s="38">
        <f t="shared" si="17"/>
        <v>25.566824999999998</v>
      </c>
      <c r="R126" s="39">
        <f t="shared" si="18"/>
        <v>660.90242624999996</v>
      </c>
    </row>
    <row r="127" spans="1:18" ht="180" x14ac:dyDescent="0.2">
      <c r="A127" s="1"/>
      <c r="B127" s="29">
        <v>112</v>
      </c>
      <c r="C127" s="30" t="s">
        <v>144</v>
      </c>
      <c r="D127" s="31">
        <v>250357.73</v>
      </c>
      <c r="E127" s="32">
        <v>261523.68</v>
      </c>
      <c r="F127" s="33">
        <v>1678</v>
      </c>
      <c r="G127" s="34">
        <v>2327</v>
      </c>
      <c r="H127" s="44" t="s">
        <v>132</v>
      </c>
      <c r="I127" s="241">
        <f t="shared" si="20"/>
        <v>624.90449999999998</v>
      </c>
      <c r="J127" s="249">
        <v>0</v>
      </c>
      <c r="K127" s="245">
        <f t="shared" si="11"/>
        <v>62.490450000000003</v>
      </c>
      <c r="L127" s="38">
        <f t="shared" si="12"/>
        <v>18.747135</v>
      </c>
      <c r="M127" s="38">
        <f t="shared" si="13"/>
        <v>37.49427</v>
      </c>
      <c r="N127" s="38">
        <f t="shared" si="14"/>
        <v>12.498089999999999</v>
      </c>
      <c r="O127" s="38">
        <f t="shared" si="15"/>
        <v>12.498089999999999</v>
      </c>
      <c r="P127" s="38">
        <f t="shared" si="16"/>
        <v>7.8113062500000003</v>
      </c>
      <c r="Q127" s="38">
        <f t="shared" si="17"/>
        <v>31.245225000000001</v>
      </c>
      <c r="R127" s="39">
        <f t="shared" si="18"/>
        <v>807.68906625000011</v>
      </c>
    </row>
    <row r="128" spans="1:18" ht="180" x14ac:dyDescent="0.2">
      <c r="A128" s="1"/>
      <c r="B128" s="29">
        <v>113</v>
      </c>
      <c r="C128" s="30" t="s">
        <v>145</v>
      </c>
      <c r="D128" s="31">
        <v>375536.58</v>
      </c>
      <c r="E128" s="32">
        <v>392285.51</v>
      </c>
      <c r="F128" s="33">
        <v>1679</v>
      </c>
      <c r="G128" s="34">
        <v>2328</v>
      </c>
      <c r="H128" s="44" t="s">
        <v>132</v>
      </c>
      <c r="I128" s="241">
        <f>I31*0.3/2</f>
        <v>738.47550000000001</v>
      </c>
      <c r="J128" s="249">
        <v>0</v>
      </c>
      <c r="K128" s="245">
        <f t="shared" si="11"/>
        <v>73.847549999999998</v>
      </c>
      <c r="L128" s="38">
        <f t="shared" si="12"/>
        <v>22.154264999999999</v>
      </c>
      <c r="M128" s="38">
        <f t="shared" si="13"/>
        <v>44.308529999999998</v>
      </c>
      <c r="N128" s="38">
        <f t="shared" si="14"/>
        <v>14.76951</v>
      </c>
      <c r="O128" s="38">
        <f t="shared" si="15"/>
        <v>14.76951</v>
      </c>
      <c r="P128" s="38">
        <f t="shared" si="16"/>
        <v>9.2309437499999998</v>
      </c>
      <c r="Q128" s="38">
        <f t="shared" si="17"/>
        <v>36.923774999999999</v>
      </c>
      <c r="R128" s="39">
        <f t="shared" si="18"/>
        <v>954.47958374999996</v>
      </c>
    </row>
    <row r="129" spans="1:18" ht="180" x14ac:dyDescent="0.2">
      <c r="A129" s="1"/>
      <c r="B129" s="29">
        <v>114</v>
      </c>
      <c r="C129" s="30" t="s">
        <v>146</v>
      </c>
      <c r="D129" s="31">
        <v>500715.44</v>
      </c>
      <c r="E129" s="32">
        <v>523047.35</v>
      </c>
      <c r="F129" s="33">
        <v>1680</v>
      </c>
      <c r="G129" s="34">
        <v>2329</v>
      </c>
      <c r="H129" s="44" t="s">
        <v>132</v>
      </c>
      <c r="I129" s="241">
        <f>I32*0.3/2</f>
        <v>852.04199999999992</v>
      </c>
      <c r="J129" s="249">
        <v>0</v>
      </c>
      <c r="K129" s="245">
        <f t="shared" si="11"/>
        <v>85.2042</v>
      </c>
      <c r="L129" s="38">
        <f t="shared" si="12"/>
        <v>25.561259999999997</v>
      </c>
      <c r="M129" s="38">
        <f t="shared" si="13"/>
        <v>51.122519999999994</v>
      </c>
      <c r="N129" s="38">
        <f t="shared" si="14"/>
        <v>17.040839999999999</v>
      </c>
      <c r="O129" s="38">
        <f t="shared" si="15"/>
        <v>17.040839999999999</v>
      </c>
      <c r="P129" s="38">
        <f t="shared" si="16"/>
        <v>10.650525</v>
      </c>
      <c r="Q129" s="38">
        <f t="shared" si="17"/>
        <v>42.6021</v>
      </c>
      <c r="R129" s="39">
        <f t="shared" si="18"/>
        <v>1101.2642849999997</v>
      </c>
    </row>
    <row r="130" spans="1:18" ht="180" x14ac:dyDescent="0.2">
      <c r="A130" s="1"/>
      <c r="B130" s="29">
        <v>115</v>
      </c>
      <c r="C130" s="30" t="s">
        <v>147</v>
      </c>
      <c r="D130" s="31">
        <v>500715.44</v>
      </c>
      <c r="E130" s="32">
        <v>523047.35</v>
      </c>
      <c r="F130" s="33">
        <v>1681</v>
      </c>
      <c r="G130" s="34">
        <v>2330</v>
      </c>
      <c r="H130" s="44" t="s">
        <v>132</v>
      </c>
      <c r="I130" s="241">
        <f>I33*0.3/2</f>
        <v>909.38400000000001</v>
      </c>
      <c r="J130" s="249">
        <v>0</v>
      </c>
      <c r="K130" s="245">
        <f t="shared" si="11"/>
        <v>90.938400000000001</v>
      </c>
      <c r="L130" s="38">
        <f t="shared" si="12"/>
        <v>27.28152</v>
      </c>
      <c r="M130" s="38">
        <f t="shared" si="13"/>
        <v>54.563040000000001</v>
      </c>
      <c r="N130" s="38">
        <f t="shared" si="14"/>
        <v>18.18768</v>
      </c>
      <c r="O130" s="38">
        <f t="shared" si="15"/>
        <v>18.18768</v>
      </c>
      <c r="P130" s="38">
        <f t="shared" si="16"/>
        <v>11.3673</v>
      </c>
      <c r="Q130" s="38">
        <f t="shared" si="17"/>
        <v>45.469200000000001</v>
      </c>
      <c r="R130" s="39">
        <f t="shared" si="18"/>
        <v>1175.3788199999999</v>
      </c>
    </row>
    <row r="131" spans="1:18" x14ac:dyDescent="0.2">
      <c r="A131" s="46"/>
      <c r="B131" s="29">
        <v>116</v>
      </c>
      <c r="C131" s="47" t="s">
        <v>148</v>
      </c>
      <c r="D131" s="48">
        <v>625.89</v>
      </c>
      <c r="E131" s="49">
        <v>653.79999999999995</v>
      </c>
      <c r="F131" s="50">
        <v>859</v>
      </c>
      <c r="G131" s="51">
        <v>2331</v>
      </c>
      <c r="H131" s="52" t="s">
        <v>30</v>
      </c>
      <c r="I131" s="242">
        <v>111.35</v>
      </c>
      <c r="J131" s="249">
        <v>19.986642</v>
      </c>
      <c r="K131" s="245">
        <f t="shared" si="11"/>
        <v>11.135</v>
      </c>
      <c r="L131" s="38">
        <f t="shared" si="12"/>
        <v>3.3404999999999996</v>
      </c>
      <c r="M131" s="38">
        <f t="shared" si="13"/>
        <v>6.6809999999999992</v>
      </c>
      <c r="N131" s="38">
        <f t="shared" si="14"/>
        <v>2.2269999999999999</v>
      </c>
      <c r="O131" s="38">
        <f t="shared" si="15"/>
        <v>2.2269999999999999</v>
      </c>
      <c r="P131" s="38">
        <f t="shared" si="16"/>
        <v>1.391875</v>
      </c>
      <c r="Q131" s="38">
        <f t="shared" si="17"/>
        <v>5.5674999999999999</v>
      </c>
      <c r="R131" s="39">
        <f t="shared" si="18"/>
        <v>163.90651699999998</v>
      </c>
    </row>
    <row r="132" spans="1:18" x14ac:dyDescent="0.2">
      <c r="A132" s="1"/>
      <c r="B132" s="29">
        <v>117</v>
      </c>
      <c r="C132" s="30" t="s">
        <v>149</v>
      </c>
      <c r="D132" s="31">
        <v>1251.79</v>
      </c>
      <c r="E132" s="32">
        <v>1307.6199999999999</v>
      </c>
      <c r="F132" s="33">
        <v>860</v>
      </c>
      <c r="G132" s="34">
        <v>2332</v>
      </c>
      <c r="H132" s="35" t="s">
        <v>30</v>
      </c>
      <c r="I132" s="241">
        <v>168.88</v>
      </c>
      <c r="J132" s="249">
        <v>19.986642</v>
      </c>
      <c r="K132" s="245">
        <f t="shared" si="11"/>
        <v>16.888000000000002</v>
      </c>
      <c r="L132" s="38">
        <f t="shared" si="12"/>
        <v>5.0663999999999998</v>
      </c>
      <c r="M132" s="38">
        <f t="shared" si="13"/>
        <v>10.1328</v>
      </c>
      <c r="N132" s="38">
        <f t="shared" si="14"/>
        <v>3.3776000000000002</v>
      </c>
      <c r="O132" s="38">
        <f t="shared" si="15"/>
        <v>3.3776000000000002</v>
      </c>
      <c r="P132" s="38">
        <f t="shared" si="16"/>
        <v>2.1110000000000002</v>
      </c>
      <c r="Q132" s="38">
        <f t="shared" si="17"/>
        <v>8.4440000000000008</v>
      </c>
      <c r="R132" s="39">
        <f t="shared" si="18"/>
        <v>238.26404199999996</v>
      </c>
    </row>
    <row r="133" spans="1:18" x14ac:dyDescent="0.2">
      <c r="A133" s="1"/>
      <c r="B133" s="29">
        <v>118</v>
      </c>
      <c r="C133" s="30" t="s">
        <v>150</v>
      </c>
      <c r="D133" s="31">
        <v>2503.58</v>
      </c>
      <c r="E133" s="32">
        <v>2615.2399999999998</v>
      </c>
      <c r="F133" s="33">
        <v>861</v>
      </c>
      <c r="G133" s="34">
        <v>2333</v>
      </c>
      <c r="H133" s="35" t="s">
        <v>30</v>
      </c>
      <c r="I133" s="241">
        <v>228.27</v>
      </c>
      <c r="J133" s="249">
        <v>19.986642</v>
      </c>
      <c r="K133" s="245">
        <f t="shared" si="11"/>
        <v>22.827000000000002</v>
      </c>
      <c r="L133" s="38">
        <f t="shared" si="12"/>
        <v>6.8480999999999996</v>
      </c>
      <c r="M133" s="38">
        <f t="shared" si="13"/>
        <v>13.696199999999999</v>
      </c>
      <c r="N133" s="38">
        <f t="shared" si="14"/>
        <v>4.5654000000000003</v>
      </c>
      <c r="O133" s="38">
        <f t="shared" si="15"/>
        <v>4.5654000000000003</v>
      </c>
      <c r="P133" s="38">
        <f t="shared" si="16"/>
        <v>2.8533750000000002</v>
      </c>
      <c r="Q133" s="38">
        <f t="shared" si="17"/>
        <v>11.413500000000001</v>
      </c>
      <c r="R133" s="39">
        <f t="shared" si="18"/>
        <v>315.02561700000001</v>
      </c>
    </row>
    <row r="134" spans="1:18" x14ac:dyDescent="0.2">
      <c r="A134" s="1"/>
      <c r="B134" s="29">
        <v>119</v>
      </c>
      <c r="C134" s="30" t="s">
        <v>151</v>
      </c>
      <c r="D134" s="31">
        <v>5007.1499999999996</v>
      </c>
      <c r="E134" s="32">
        <v>5230.47</v>
      </c>
      <c r="F134" s="33">
        <v>862</v>
      </c>
      <c r="G134" s="34">
        <v>2334</v>
      </c>
      <c r="H134" s="35" t="s">
        <v>30</v>
      </c>
      <c r="I134" s="241">
        <v>319.17</v>
      </c>
      <c r="J134" s="249">
        <v>19.986642</v>
      </c>
      <c r="K134" s="245">
        <f t="shared" si="11"/>
        <v>31.917000000000002</v>
      </c>
      <c r="L134" s="38">
        <f t="shared" si="12"/>
        <v>9.5751000000000008</v>
      </c>
      <c r="M134" s="38">
        <f t="shared" si="13"/>
        <v>19.150200000000002</v>
      </c>
      <c r="N134" s="38">
        <f t="shared" si="14"/>
        <v>6.3834000000000009</v>
      </c>
      <c r="O134" s="38">
        <f t="shared" si="15"/>
        <v>6.3834000000000009</v>
      </c>
      <c r="P134" s="38">
        <f t="shared" si="16"/>
        <v>3.9896250000000002</v>
      </c>
      <c r="Q134" s="38">
        <f t="shared" si="17"/>
        <v>15.958500000000001</v>
      </c>
      <c r="R134" s="39">
        <f t="shared" si="18"/>
        <v>432.51386700000006</v>
      </c>
    </row>
    <row r="135" spans="1:18" x14ac:dyDescent="0.2">
      <c r="A135" s="1"/>
      <c r="B135" s="29">
        <v>120</v>
      </c>
      <c r="C135" s="30" t="s">
        <v>152</v>
      </c>
      <c r="D135" s="31">
        <v>10014.299999999999</v>
      </c>
      <c r="E135" s="32">
        <v>10460.94</v>
      </c>
      <c r="F135" s="33">
        <v>863</v>
      </c>
      <c r="G135" s="34">
        <v>2335</v>
      </c>
      <c r="H135" s="35" t="s">
        <v>30</v>
      </c>
      <c r="I135" s="241">
        <v>636.51</v>
      </c>
      <c r="J135" s="249">
        <v>19.986642</v>
      </c>
      <c r="K135" s="245">
        <f t="shared" si="11"/>
        <v>63.651000000000003</v>
      </c>
      <c r="L135" s="38">
        <f t="shared" si="12"/>
        <v>19.095299999999998</v>
      </c>
      <c r="M135" s="38">
        <f t="shared" si="13"/>
        <v>38.190599999999996</v>
      </c>
      <c r="N135" s="38">
        <f t="shared" si="14"/>
        <v>12.7302</v>
      </c>
      <c r="O135" s="38">
        <f t="shared" si="15"/>
        <v>12.7302</v>
      </c>
      <c r="P135" s="38">
        <f t="shared" si="16"/>
        <v>7.9563750000000004</v>
      </c>
      <c r="Q135" s="38">
        <f t="shared" si="17"/>
        <v>31.825500000000002</v>
      </c>
      <c r="R135" s="39">
        <f t="shared" si="18"/>
        <v>842.67581699999982</v>
      </c>
    </row>
    <row r="136" spans="1:18" x14ac:dyDescent="0.2">
      <c r="A136" s="1"/>
      <c r="B136" s="29">
        <v>121</v>
      </c>
      <c r="C136" s="30" t="s">
        <v>153</v>
      </c>
      <c r="D136" s="31">
        <v>15021.47</v>
      </c>
      <c r="E136" s="32">
        <v>15691.43</v>
      </c>
      <c r="F136" s="33">
        <v>864</v>
      </c>
      <c r="G136" s="34">
        <v>2336</v>
      </c>
      <c r="H136" s="35" t="s">
        <v>30</v>
      </c>
      <c r="I136" s="241">
        <v>681.04</v>
      </c>
      <c r="J136" s="249">
        <v>19.986642</v>
      </c>
      <c r="K136" s="245">
        <f t="shared" si="11"/>
        <v>68.103999999999999</v>
      </c>
      <c r="L136" s="38">
        <f t="shared" si="12"/>
        <v>20.431199999999997</v>
      </c>
      <c r="M136" s="38">
        <f t="shared" si="13"/>
        <v>40.862399999999994</v>
      </c>
      <c r="N136" s="38">
        <f t="shared" si="14"/>
        <v>13.620799999999999</v>
      </c>
      <c r="O136" s="38">
        <f t="shared" si="15"/>
        <v>13.620799999999999</v>
      </c>
      <c r="P136" s="38">
        <f t="shared" si="16"/>
        <v>8.5129999999999999</v>
      </c>
      <c r="Q136" s="38">
        <f t="shared" si="17"/>
        <v>34.052</v>
      </c>
      <c r="R136" s="39">
        <f t="shared" si="18"/>
        <v>900.23084200000005</v>
      </c>
    </row>
    <row r="137" spans="1:18" x14ac:dyDescent="0.2">
      <c r="A137" s="1"/>
      <c r="B137" s="29">
        <v>122</v>
      </c>
      <c r="C137" s="30" t="s">
        <v>154</v>
      </c>
      <c r="D137" s="31">
        <v>25035.77</v>
      </c>
      <c r="E137" s="32">
        <v>26152.37</v>
      </c>
      <c r="F137" s="33">
        <v>865</v>
      </c>
      <c r="G137" s="34">
        <v>2337</v>
      </c>
      <c r="H137" s="35" t="s">
        <v>30</v>
      </c>
      <c r="I137" s="241">
        <v>862.9</v>
      </c>
      <c r="J137" s="249">
        <v>19.986642</v>
      </c>
      <c r="K137" s="245">
        <f t="shared" si="11"/>
        <v>86.29</v>
      </c>
      <c r="L137" s="38">
        <f t="shared" si="12"/>
        <v>25.886999999999997</v>
      </c>
      <c r="M137" s="38">
        <f t="shared" si="13"/>
        <v>51.773999999999994</v>
      </c>
      <c r="N137" s="38">
        <f t="shared" si="14"/>
        <v>17.257999999999999</v>
      </c>
      <c r="O137" s="38">
        <f t="shared" si="15"/>
        <v>17.257999999999999</v>
      </c>
      <c r="P137" s="38">
        <f t="shared" si="16"/>
        <v>10.786250000000001</v>
      </c>
      <c r="Q137" s="38">
        <f t="shared" si="17"/>
        <v>43.145000000000003</v>
      </c>
      <c r="R137" s="39">
        <f t="shared" si="18"/>
        <v>1135.2848919999999</v>
      </c>
    </row>
    <row r="138" spans="1:18" x14ac:dyDescent="0.2">
      <c r="A138" s="1"/>
      <c r="B138" s="29">
        <v>123</v>
      </c>
      <c r="C138" s="30" t="s">
        <v>155</v>
      </c>
      <c r="D138" s="31">
        <v>37553.65</v>
      </c>
      <c r="E138" s="32">
        <v>39228.54</v>
      </c>
      <c r="F138" s="33">
        <v>866</v>
      </c>
      <c r="G138" s="34">
        <v>2338</v>
      </c>
      <c r="H138" s="35" t="s">
        <v>30</v>
      </c>
      <c r="I138" s="241">
        <v>1091.1500000000001</v>
      </c>
      <c r="J138" s="249">
        <v>19.986642</v>
      </c>
      <c r="K138" s="245">
        <f t="shared" si="11"/>
        <v>109.11500000000001</v>
      </c>
      <c r="L138" s="38">
        <f t="shared" si="12"/>
        <v>32.734500000000004</v>
      </c>
      <c r="M138" s="38">
        <f t="shared" si="13"/>
        <v>65.469000000000008</v>
      </c>
      <c r="N138" s="38">
        <f t="shared" si="14"/>
        <v>21.823000000000004</v>
      </c>
      <c r="O138" s="38">
        <f t="shared" si="15"/>
        <v>21.823000000000004</v>
      </c>
      <c r="P138" s="38">
        <f t="shared" si="16"/>
        <v>13.639375000000001</v>
      </c>
      <c r="Q138" s="38">
        <f t="shared" si="17"/>
        <v>54.557500000000005</v>
      </c>
      <c r="R138" s="39">
        <f t="shared" si="18"/>
        <v>1430.2980170000005</v>
      </c>
    </row>
    <row r="139" spans="1:18" x14ac:dyDescent="0.2">
      <c r="A139" s="1"/>
      <c r="B139" s="29">
        <v>124</v>
      </c>
      <c r="C139" s="30" t="s">
        <v>156</v>
      </c>
      <c r="D139" s="31">
        <v>50071.55</v>
      </c>
      <c r="E139" s="32">
        <v>52304.74</v>
      </c>
      <c r="F139" s="33">
        <v>867</v>
      </c>
      <c r="G139" s="34">
        <v>2339</v>
      </c>
      <c r="H139" s="35" t="s">
        <v>30</v>
      </c>
      <c r="I139" s="241">
        <v>1456.73</v>
      </c>
      <c r="J139" s="249">
        <v>19.986642</v>
      </c>
      <c r="K139" s="245">
        <f t="shared" si="11"/>
        <v>145.673</v>
      </c>
      <c r="L139" s="38">
        <f t="shared" si="12"/>
        <v>43.701900000000002</v>
      </c>
      <c r="M139" s="38">
        <f t="shared" si="13"/>
        <v>87.403800000000004</v>
      </c>
      <c r="N139" s="38">
        <f t="shared" si="14"/>
        <v>29.134600000000002</v>
      </c>
      <c r="O139" s="38">
        <f t="shared" si="15"/>
        <v>29.134600000000002</v>
      </c>
      <c r="P139" s="38">
        <f t="shared" si="16"/>
        <v>18.209125</v>
      </c>
      <c r="Q139" s="38">
        <f t="shared" si="17"/>
        <v>72.836500000000001</v>
      </c>
      <c r="R139" s="39">
        <f t="shared" si="18"/>
        <v>1902.8101670000005</v>
      </c>
    </row>
    <row r="140" spans="1:18" x14ac:dyDescent="0.2">
      <c r="A140" s="1"/>
      <c r="B140" s="29">
        <v>125</v>
      </c>
      <c r="C140" s="30" t="s">
        <v>157</v>
      </c>
      <c r="D140" s="31">
        <v>62589.43</v>
      </c>
      <c r="E140" s="32">
        <v>65380.92</v>
      </c>
      <c r="F140" s="33">
        <v>868</v>
      </c>
      <c r="G140" s="34">
        <v>2340</v>
      </c>
      <c r="H140" s="35" t="s">
        <v>30</v>
      </c>
      <c r="I140" s="241">
        <v>1729.5</v>
      </c>
      <c r="J140" s="249">
        <v>19.986642</v>
      </c>
      <c r="K140" s="245">
        <f t="shared" si="11"/>
        <v>172.95000000000002</v>
      </c>
      <c r="L140" s="38">
        <f t="shared" si="12"/>
        <v>51.884999999999998</v>
      </c>
      <c r="M140" s="38">
        <f t="shared" si="13"/>
        <v>103.77</v>
      </c>
      <c r="N140" s="38">
        <f t="shared" si="14"/>
        <v>34.590000000000003</v>
      </c>
      <c r="O140" s="38">
        <f t="shared" si="15"/>
        <v>34.590000000000003</v>
      </c>
      <c r="P140" s="38">
        <f t="shared" si="16"/>
        <v>21.618750000000002</v>
      </c>
      <c r="Q140" s="38">
        <f t="shared" si="17"/>
        <v>86.475000000000009</v>
      </c>
      <c r="R140" s="39">
        <f t="shared" si="18"/>
        <v>2255.3653920000006</v>
      </c>
    </row>
    <row r="141" spans="1:18" x14ac:dyDescent="0.2">
      <c r="A141" s="1"/>
      <c r="B141" s="29">
        <v>126</v>
      </c>
      <c r="C141" s="30" t="s">
        <v>158</v>
      </c>
      <c r="D141" s="31">
        <v>100143.09</v>
      </c>
      <c r="E141" s="32">
        <v>104609.47</v>
      </c>
      <c r="F141" s="33">
        <v>869</v>
      </c>
      <c r="G141" s="34">
        <v>2341</v>
      </c>
      <c r="H141" s="35" t="s">
        <v>30</v>
      </c>
      <c r="I141" s="241">
        <v>2273.23</v>
      </c>
      <c r="J141" s="249">
        <v>19.986642</v>
      </c>
      <c r="K141" s="245">
        <f t="shared" si="11"/>
        <v>227.32300000000001</v>
      </c>
      <c r="L141" s="38">
        <f t="shared" si="12"/>
        <v>68.196899999999999</v>
      </c>
      <c r="M141" s="38">
        <f t="shared" si="13"/>
        <v>136.3938</v>
      </c>
      <c r="N141" s="38">
        <f t="shared" si="14"/>
        <v>45.464600000000004</v>
      </c>
      <c r="O141" s="38">
        <f t="shared" si="15"/>
        <v>45.464600000000004</v>
      </c>
      <c r="P141" s="38">
        <f t="shared" si="16"/>
        <v>28.415375000000001</v>
      </c>
      <c r="Q141" s="38">
        <f t="shared" si="17"/>
        <v>113.6615</v>
      </c>
      <c r="R141" s="39">
        <f t="shared" si="18"/>
        <v>2958.1364169999993</v>
      </c>
    </row>
    <row r="142" spans="1:18" x14ac:dyDescent="0.2">
      <c r="A142" s="1"/>
      <c r="B142" s="29">
        <v>127</v>
      </c>
      <c r="C142" s="30" t="s">
        <v>159</v>
      </c>
      <c r="D142" s="31">
        <v>150214.64000000001</v>
      </c>
      <c r="E142" s="32">
        <v>156914.21</v>
      </c>
      <c r="F142" s="33">
        <v>870</v>
      </c>
      <c r="G142" s="34">
        <v>2342</v>
      </c>
      <c r="H142" s="35" t="s">
        <v>30</v>
      </c>
      <c r="I142" s="241">
        <v>3408.91</v>
      </c>
      <c r="J142" s="249">
        <v>19.986642</v>
      </c>
      <c r="K142" s="245">
        <f t="shared" si="11"/>
        <v>340.89100000000002</v>
      </c>
      <c r="L142" s="38">
        <f t="shared" si="12"/>
        <v>102.26729999999999</v>
      </c>
      <c r="M142" s="38">
        <f t="shared" si="13"/>
        <v>204.53459999999998</v>
      </c>
      <c r="N142" s="38">
        <f t="shared" si="14"/>
        <v>68.178200000000004</v>
      </c>
      <c r="O142" s="38">
        <f t="shared" si="15"/>
        <v>68.178200000000004</v>
      </c>
      <c r="P142" s="38">
        <f t="shared" si="16"/>
        <v>42.611375000000002</v>
      </c>
      <c r="Q142" s="38">
        <f t="shared" si="17"/>
        <v>170.44550000000001</v>
      </c>
      <c r="R142" s="39">
        <f t="shared" si="18"/>
        <v>4426.0028170000005</v>
      </c>
    </row>
    <row r="143" spans="1:18" x14ac:dyDescent="0.2">
      <c r="A143" s="1"/>
      <c r="B143" s="29">
        <v>128</v>
      </c>
      <c r="C143" s="30" t="s">
        <v>160</v>
      </c>
      <c r="D143" s="31">
        <v>250357.73</v>
      </c>
      <c r="E143" s="32">
        <v>261523.68</v>
      </c>
      <c r="F143" s="33">
        <v>871</v>
      </c>
      <c r="G143" s="34">
        <v>2343</v>
      </c>
      <c r="H143" s="35" t="s">
        <v>30</v>
      </c>
      <c r="I143" s="241">
        <v>4166.03</v>
      </c>
      <c r="J143" s="249">
        <v>19.986642</v>
      </c>
      <c r="K143" s="245">
        <f t="shared" si="11"/>
        <v>416.60300000000001</v>
      </c>
      <c r="L143" s="38">
        <f t="shared" si="12"/>
        <v>124.98089999999999</v>
      </c>
      <c r="M143" s="38">
        <f t="shared" si="13"/>
        <v>249.96179999999998</v>
      </c>
      <c r="N143" s="38">
        <f t="shared" si="14"/>
        <v>83.320599999999999</v>
      </c>
      <c r="O143" s="38">
        <f t="shared" si="15"/>
        <v>83.320599999999999</v>
      </c>
      <c r="P143" s="38">
        <f t="shared" si="16"/>
        <v>52.075375000000001</v>
      </c>
      <c r="Q143" s="38">
        <f t="shared" si="17"/>
        <v>208.3015</v>
      </c>
      <c r="R143" s="39">
        <f t="shared" si="18"/>
        <v>5404.5804169999992</v>
      </c>
    </row>
    <row r="144" spans="1:18" x14ac:dyDescent="0.2">
      <c r="A144" s="1"/>
      <c r="B144" s="29">
        <v>129</v>
      </c>
      <c r="C144" s="30" t="s">
        <v>161</v>
      </c>
      <c r="D144" s="31">
        <v>375536.58</v>
      </c>
      <c r="E144" s="32">
        <v>392285.51</v>
      </c>
      <c r="F144" s="33">
        <v>872</v>
      </c>
      <c r="G144" s="34">
        <v>2344</v>
      </c>
      <c r="H144" s="35" t="s">
        <v>30</v>
      </c>
      <c r="I144" s="241">
        <v>4923.17</v>
      </c>
      <c r="J144" s="249">
        <v>19.986642</v>
      </c>
      <c r="K144" s="245">
        <f t="shared" ref="K144:K207" si="21">0.1*I144</f>
        <v>492.31700000000001</v>
      </c>
      <c r="L144" s="38">
        <f t="shared" ref="L144:L207" si="22">0.03*I144</f>
        <v>147.6951</v>
      </c>
      <c r="M144" s="38">
        <f t="shared" ref="M144:M207" si="23">0.06*I144</f>
        <v>295.39019999999999</v>
      </c>
      <c r="N144" s="38">
        <f t="shared" ref="N144:N207" si="24">0.02*I144</f>
        <v>98.463400000000007</v>
      </c>
      <c r="O144" s="38">
        <f t="shared" ref="O144:O207" si="25">0.02*I144</f>
        <v>98.463400000000007</v>
      </c>
      <c r="P144" s="38">
        <f t="shared" ref="P144:P207" si="26">0.0125*I144</f>
        <v>61.539625000000001</v>
      </c>
      <c r="Q144" s="38">
        <f t="shared" ref="Q144:Q207" si="27">0.05*I144</f>
        <v>246.1585</v>
      </c>
      <c r="R144" s="39">
        <f t="shared" ref="R144:R207" si="28">SUM(I144:Q144)</f>
        <v>6383.1838669999997</v>
      </c>
    </row>
    <row r="145" spans="1:18" x14ac:dyDescent="0.2">
      <c r="A145" s="1"/>
      <c r="B145" s="29">
        <v>130</v>
      </c>
      <c r="C145" s="30" t="s">
        <v>162</v>
      </c>
      <c r="D145" s="31">
        <v>500715.44</v>
      </c>
      <c r="E145" s="32">
        <v>523047.35</v>
      </c>
      <c r="F145" s="33">
        <v>873</v>
      </c>
      <c r="G145" s="34">
        <v>2345</v>
      </c>
      <c r="H145" s="35" t="s">
        <v>30</v>
      </c>
      <c r="I145" s="241">
        <v>5680.28</v>
      </c>
      <c r="J145" s="249">
        <v>19.986642</v>
      </c>
      <c r="K145" s="245">
        <f t="shared" si="21"/>
        <v>568.02800000000002</v>
      </c>
      <c r="L145" s="38">
        <f t="shared" si="22"/>
        <v>170.40839999999997</v>
      </c>
      <c r="M145" s="38">
        <f t="shared" si="23"/>
        <v>340.81679999999994</v>
      </c>
      <c r="N145" s="38">
        <f t="shared" si="24"/>
        <v>113.6056</v>
      </c>
      <c r="O145" s="38">
        <f t="shared" si="25"/>
        <v>113.6056</v>
      </c>
      <c r="P145" s="38">
        <f t="shared" si="26"/>
        <v>71.003500000000003</v>
      </c>
      <c r="Q145" s="38">
        <f t="shared" si="27"/>
        <v>284.01400000000001</v>
      </c>
      <c r="R145" s="39">
        <f t="shared" si="28"/>
        <v>7361.7485419999994</v>
      </c>
    </row>
    <row r="146" spans="1:18" ht="25.5" x14ac:dyDescent="0.2">
      <c r="A146" s="1"/>
      <c r="B146" s="29">
        <v>131</v>
      </c>
      <c r="C146" s="30" t="s">
        <v>163</v>
      </c>
      <c r="D146" s="31">
        <v>500715.44</v>
      </c>
      <c r="E146" s="32">
        <v>523047.35</v>
      </c>
      <c r="F146" s="33">
        <v>874</v>
      </c>
      <c r="G146" s="34">
        <v>2346</v>
      </c>
      <c r="H146" s="35" t="s">
        <v>30</v>
      </c>
      <c r="I146" s="241">
        <v>6062.56</v>
      </c>
      <c r="J146" s="249">
        <v>19.986642</v>
      </c>
      <c r="K146" s="245">
        <f t="shared" si="21"/>
        <v>606.25600000000009</v>
      </c>
      <c r="L146" s="38">
        <f t="shared" si="22"/>
        <v>181.8768</v>
      </c>
      <c r="M146" s="38">
        <f t="shared" si="23"/>
        <v>363.75360000000001</v>
      </c>
      <c r="N146" s="38">
        <f t="shared" si="24"/>
        <v>121.25120000000001</v>
      </c>
      <c r="O146" s="38">
        <f t="shared" si="25"/>
        <v>121.25120000000001</v>
      </c>
      <c r="P146" s="38">
        <f t="shared" si="26"/>
        <v>75.782000000000011</v>
      </c>
      <c r="Q146" s="38">
        <f t="shared" si="27"/>
        <v>303.12800000000004</v>
      </c>
      <c r="R146" s="39">
        <f t="shared" si="28"/>
        <v>7855.8454419999998</v>
      </c>
    </row>
    <row r="147" spans="1:18" ht="28.5" x14ac:dyDescent="0.2">
      <c r="A147" s="1"/>
      <c r="B147" s="29">
        <v>132</v>
      </c>
      <c r="C147" s="30" t="s">
        <v>164</v>
      </c>
      <c r="D147" s="31" t="s">
        <v>67</v>
      </c>
      <c r="E147" s="32" t="s">
        <v>67</v>
      </c>
      <c r="F147" s="33">
        <v>875</v>
      </c>
      <c r="G147" s="34">
        <v>2347</v>
      </c>
      <c r="H147" s="35" t="s">
        <v>30</v>
      </c>
      <c r="I147" s="241">
        <v>57.53</v>
      </c>
      <c r="J147" s="249">
        <v>19.986642</v>
      </c>
      <c r="K147" s="245">
        <f t="shared" si="21"/>
        <v>5.7530000000000001</v>
      </c>
      <c r="L147" s="38">
        <f t="shared" si="22"/>
        <v>1.7259</v>
      </c>
      <c r="M147" s="38">
        <f t="shared" si="23"/>
        <v>3.4518</v>
      </c>
      <c r="N147" s="38">
        <f t="shared" si="24"/>
        <v>1.1506000000000001</v>
      </c>
      <c r="O147" s="38">
        <f t="shared" si="25"/>
        <v>1.1506000000000001</v>
      </c>
      <c r="P147" s="38">
        <f t="shared" si="26"/>
        <v>0.71912500000000001</v>
      </c>
      <c r="Q147" s="38">
        <f t="shared" si="27"/>
        <v>2.8765000000000001</v>
      </c>
      <c r="R147" s="39">
        <f t="shared" si="28"/>
        <v>94.344166999999999</v>
      </c>
    </row>
    <row r="148" spans="1:18" ht="28.5" x14ac:dyDescent="0.2">
      <c r="A148" s="1"/>
      <c r="B148" s="29">
        <v>133</v>
      </c>
      <c r="C148" s="30" t="s">
        <v>165</v>
      </c>
      <c r="D148" s="31" t="s">
        <v>67</v>
      </c>
      <c r="E148" s="32" t="s">
        <v>67</v>
      </c>
      <c r="F148" s="33">
        <v>876</v>
      </c>
      <c r="G148" s="34">
        <v>2348</v>
      </c>
      <c r="H148" s="35" t="s">
        <v>30</v>
      </c>
      <c r="I148" s="241">
        <v>94.62</v>
      </c>
      <c r="J148" s="249">
        <v>19.986642</v>
      </c>
      <c r="K148" s="245">
        <f t="shared" si="21"/>
        <v>9.4620000000000015</v>
      </c>
      <c r="L148" s="38">
        <f t="shared" si="22"/>
        <v>2.8386</v>
      </c>
      <c r="M148" s="38">
        <f t="shared" si="23"/>
        <v>5.6772</v>
      </c>
      <c r="N148" s="38">
        <f t="shared" si="24"/>
        <v>1.8924000000000001</v>
      </c>
      <c r="O148" s="38">
        <f t="shared" si="25"/>
        <v>1.8924000000000001</v>
      </c>
      <c r="P148" s="38">
        <f t="shared" si="26"/>
        <v>1.1827500000000002</v>
      </c>
      <c r="Q148" s="38">
        <f t="shared" si="27"/>
        <v>4.7310000000000008</v>
      </c>
      <c r="R148" s="39">
        <f t="shared" si="28"/>
        <v>142.28299200000004</v>
      </c>
    </row>
    <row r="149" spans="1:18" ht="28.5" x14ac:dyDescent="0.2">
      <c r="A149" s="1"/>
      <c r="B149" s="29">
        <v>134</v>
      </c>
      <c r="C149" s="30" t="s">
        <v>166</v>
      </c>
      <c r="D149" s="31" t="s">
        <v>67</v>
      </c>
      <c r="E149" s="32" t="s">
        <v>67</v>
      </c>
      <c r="F149" s="33">
        <v>877</v>
      </c>
      <c r="G149" s="34">
        <v>2349</v>
      </c>
      <c r="H149" s="35" t="s">
        <v>30</v>
      </c>
      <c r="I149" s="241">
        <v>74.209999999999994</v>
      </c>
      <c r="J149" s="249">
        <v>19.986642</v>
      </c>
      <c r="K149" s="245">
        <f t="shared" si="21"/>
        <v>7.4209999999999994</v>
      </c>
      <c r="L149" s="38">
        <f t="shared" si="22"/>
        <v>2.2262999999999997</v>
      </c>
      <c r="M149" s="38">
        <f t="shared" si="23"/>
        <v>4.4525999999999994</v>
      </c>
      <c r="N149" s="38">
        <f t="shared" si="24"/>
        <v>1.4842</v>
      </c>
      <c r="O149" s="38">
        <f t="shared" si="25"/>
        <v>1.4842</v>
      </c>
      <c r="P149" s="38">
        <f t="shared" si="26"/>
        <v>0.92762499999999992</v>
      </c>
      <c r="Q149" s="38">
        <f t="shared" si="27"/>
        <v>3.7104999999999997</v>
      </c>
      <c r="R149" s="39">
        <f t="shared" si="28"/>
        <v>115.90306699999999</v>
      </c>
    </row>
    <row r="150" spans="1:18" ht="28.5" x14ac:dyDescent="0.2">
      <c r="A150" s="1"/>
      <c r="B150" s="29">
        <v>135</v>
      </c>
      <c r="C150" s="30" t="s">
        <v>167</v>
      </c>
      <c r="D150" s="31" t="s">
        <v>67</v>
      </c>
      <c r="E150" s="32" t="s">
        <v>67</v>
      </c>
      <c r="F150" s="33">
        <v>878</v>
      </c>
      <c r="G150" s="34">
        <v>2350</v>
      </c>
      <c r="H150" s="44" t="s">
        <v>168</v>
      </c>
      <c r="I150" s="241">
        <v>7.43</v>
      </c>
      <c r="J150" s="249">
        <v>0</v>
      </c>
      <c r="K150" s="245">
        <f t="shared" si="21"/>
        <v>0.74299999999999999</v>
      </c>
      <c r="L150" s="38">
        <f t="shared" si="22"/>
        <v>0.22289999999999999</v>
      </c>
      <c r="M150" s="38">
        <f t="shared" si="23"/>
        <v>0.44579999999999997</v>
      </c>
      <c r="N150" s="38">
        <f t="shared" si="24"/>
        <v>0.14860000000000001</v>
      </c>
      <c r="O150" s="38">
        <f t="shared" si="25"/>
        <v>0.14860000000000001</v>
      </c>
      <c r="P150" s="38">
        <f t="shared" si="26"/>
        <v>9.2874999999999999E-2</v>
      </c>
      <c r="Q150" s="38">
        <f t="shared" si="27"/>
        <v>0.3715</v>
      </c>
      <c r="R150" s="39">
        <f t="shared" si="28"/>
        <v>9.6032749999999982</v>
      </c>
    </row>
    <row r="151" spans="1:18" x14ac:dyDescent="0.2">
      <c r="A151" s="1"/>
      <c r="B151" s="29">
        <v>136</v>
      </c>
      <c r="C151" s="30" t="s">
        <v>169</v>
      </c>
      <c r="D151" s="31">
        <v>625.89</v>
      </c>
      <c r="E151" s="32">
        <v>653.79999999999995</v>
      </c>
      <c r="F151" s="33">
        <v>879</v>
      </c>
      <c r="G151" s="34">
        <v>2351</v>
      </c>
      <c r="H151" s="35" t="s">
        <v>30</v>
      </c>
      <c r="I151" s="241">
        <f t="shared" ref="I151:I169" si="29">I131*0.5</f>
        <v>55.674999999999997</v>
      </c>
      <c r="J151" s="249">
        <v>19.986642</v>
      </c>
      <c r="K151" s="245">
        <f t="shared" si="21"/>
        <v>5.5674999999999999</v>
      </c>
      <c r="L151" s="38">
        <f t="shared" si="22"/>
        <v>1.6702499999999998</v>
      </c>
      <c r="M151" s="38">
        <f t="shared" si="23"/>
        <v>3.3404999999999996</v>
      </c>
      <c r="N151" s="38">
        <f t="shared" si="24"/>
        <v>1.1134999999999999</v>
      </c>
      <c r="O151" s="38">
        <f t="shared" si="25"/>
        <v>1.1134999999999999</v>
      </c>
      <c r="P151" s="38">
        <f t="shared" si="26"/>
        <v>0.69593749999999999</v>
      </c>
      <c r="Q151" s="38">
        <f t="shared" si="27"/>
        <v>2.7837499999999999</v>
      </c>
      <c r="R151" s="39">
        <f t="shared" si="28"/>
        <v>91.946579499999999</v>
      </c>
    </row>
    <row r="152" spans="1:18" x14ac:dyDescent="0.2">
      <c r="A152" s="1"/>
      <c r="B152" s="29">
        <v>137</v>
      </c>
      <c r="C152" s="30" t="s">
        <v>170</v>
      </c>
      <c r="D152" s="31">
        <v>1251.79</v>
      </c>
      <c r="E152" s="32">
        <v>1307.6199999999999</v>
      </c>
      <c r="F152" s="33">
        <v>880</v>
      </c>
      <c r="G152" s="34">
        <v>2352</v>
      </c>
      <c r="H152" s="35" t="s">
        <v>30</v>
      </c>
      <c r="I152" s="241">
        <f t="shared" si="29"/>
        <v>84.44</v>
      </c>
      <c r="J152" s="249">
        <v>19.986642</v>
      </c>
      <c r="K152" s="245">
        <f t="shared" si="21"/>
        <v>8.4440000000000008</v>
      </c>
      <c r="L152" s="38">
        <f t="shared" si="22"/>
        <v>2.5331999999999999</v>
      </c>
      <c r="M152" s="38">
        <f t="shared" si="23"/>
        <v>5.0663999999999998</v>
      </c>
      <c r="N152" s="38">
        <f t="shared" si="24"/>
        <v>1.6888000000000001</v>
      </c>
      <c r="O152" s="38">
        <f t="shared" si="25"/>
        <v>1.6888000000000001</v>
      </c>
      <c r="P152" s="38">
        <f t="shared" si="26"/>
        <v>1.0555000000000001</v>
      </c>
      <c r="Q152" s="38">
        <f t="shared" si="27"/>
        <v>4.2220000000000004</v>
      </c>
      <c r="R152" s="39">
        <f t="shared" si="28"/>
        <v>129.12534199999999</v>
      </c>
    </row>
    <row r="153" spans="1:18" x14ac:dyDescent="0.2">
      <c r="A153" s="1"/>
      <c r="B153" s="29">
        <v>138</v>
      </c>
      <c r="C153" s="30" t="s">
        <v>171</v>
      </c>
      <c r="D153" s="31">
        <v>2503.58</v>
      </c>
      <c r="E153" s="32">
        <v>2615.2399999999998</v>
      </c>
      <c r="F153" s="33">
        <v>881</v>
      </c>
      <c r="G153" s="34">
        <v>2353</v>
      </c>
      <c r="H153" s="35" t="s">
        <v>30</v>
      </c>
      <c r="I153" s="241">
        <f t="shared" si="29"/>
        <v>114.13500000000001</v>
      </c>
      <c r="J153" s="249">
        <v>19.986642</v>
      </c>
      <c r="K153" s="245">
        <f t="shared" si="21"/>
        <v>11.413500000000001</v>
      </c>
      <c r="L153" s="38">
        <f t="shared" si="22"/>
        <v>3.4240499999999998</v>
      </c>
      <c r="M153" s="38">
        <f t="shared" si="23"/>
        <v>6.8480999999999996</v>
      </c>
      <c r="N153" s="38">
        <f t="shared" si="24"/>
        <v>2.2827000000000002</v>
      </c>
      <c r="O153" s="38">
        <f t="shared" si="25"/>
        <v>2.2827000000000002</v>
      </c>
      <c r="P153" s="38">
        <f t="shared" si="26"/>
        <v>1.4266875000000001</v>
      </c>
      <c r="Q153" s="38">
        <f t="shared" si="27"/>
        <v>5.7067500000000004</v>
      </c>
      <c r="R153" s="39">
        <f t="shared" si="28"/>
        <v>167.50612950000001</v>
      </c>
    </row>
    <row r="154" spans="1:18" x14ac:dyDescent="0.2">
      <c r="A154" s="1"/>
      <c r="B154" s="29">
        <v>139</v>
      </c>
      <c r="C154" s="30" t="s">
        <v>172</v>
      </c>
      <c r="D154" s="31">
        <v>5007.1499999999996</v>
      </c>
      <c r="E154" s="32">
        <v>5230.47</v>
      </c>
      <c r="F154" s="33">
        <v>882</v>
      </c>
      <c r="G154" s="34">
        <v>2354</v>
      </c>
      <c r="H154" s="35" t="s">
        <v>30</v>
      </c>
      <c r="I154" s="241">
        <f t="shared" si="29"/>
        <v>159.58500000000001</v>
      </c>
      <c r="J154" s="249">
        <v>19.986642</v>
      </c>
      <c r="K154" s="245">
        <f t="shared" si="21"/>
        <v>15.958500000000001</v>
      </c>
      <c r="L154" s="38">
        <f t="shared" si="22"/>
        <v>4.7875500000000004</v>
      </c>
      <c r="M154" s="38">
        <f t="shared" si="23"/>
        <v>9.5751000000000008</v>
      </c>
      <c r="N154" s="38">
        <f t="shared" si="24"/>
        <v>3.1917000000000004</v>
      </c>
      <c r="O154" s="38">
        <f t="shared" si="25"/>
        <v>3.1917000000000004</v>
      </c>
      <c r="P154" s="38">
        <f t="shared" si="26"/>
        <v>1.9948125000000001</v>
      </c>
      <c r="Q154" s="38">
        <f t="shared" si="27"/>
        <v>7.9792500000000004</v>
      </c>
      <c r="R154" s="39">
        <f t="shared" si="28"/>
        <v>226.25025450000001</v>
      </c>
    </row>
    <row r="155" spans="1:18" ht="25.5" x14ac:dyDescent="0.2">
      <c r="A155" s="1"/>
      <c r="B155" s="29">
        <v>140</v>
      </c>
      <c r="C155" s="30" t="s">
        <v>173</v>
      </c>
      <c r="D155" s="31">
        <v>10014.299999999999</v>
      </c>
      <c r="E155" s="32">
        <v>10460.94</v>
      </c>
      <c r="F155" s="33">
        <v>883</v>
      </c>
      <c r="G155" s="34">
        <v>2355</v>
      </c>
      <c r="H155" s="35" t="s">
        <v>30</v>
      </c>
      <c r="I155" s="241">
        <f t="shared" si="29"/>
        <v>318.255</v>
      </c>
      <c r="J155" s="249">
        <v>19.986642</v>
      </c>
      <c r="K155" s="245">
        <f t="shared" si="21"/>
        <v>31.825500000000002</v>
      </c>
      <c r="L155" s="38">
        <f t="shared" si="22"/>
        <v>9.5476499999999991</v>
      </c>
      <c r="M155" s="38">
        <f t="shared" si="23"/>
        <v>19.095299999999998</v>
      </c>
      <c r="N155" s="38">
        <f t="shared" si="24"/>
        <v>6.3651</v>
      </c>
      <c r="O155" s="38">
        <f t="shared" si="25"/>
        <v>6.3651</v>
      </c>
      <c r="P155" s="38">
        <f t="shared" si="26"/>
        <v>3.9781875000000002</v>
      </c>
      <c r="Q155" s="38">
        <f t="shared" si="27"/>
        <v>15.912750000000001</v>
      </c>
      <c r="R155" s="39">
        <f t="shared" si="28"/>
        <v>431.33122949999995</v>
      </c>
    </row>
    <row r="156" spans="1:18" x14ac:dyDescent="0.2">
      <c r="A156" s="1"/>
      <c r="B156" s="29">
        <v>141</v>
      </c>
      <c r="C156" s="30" t="s">
        <v>174</v>
      </c>
      <c r="D156" s="31">
        <v>15021.47</v>
      </c>
      <c r="E156" s="32">
        <v>15691.43</v>
      </c>
      <c r="F156" s="33">
        <v>884</v>
      </c>
      <c r="G156" s="34">
        <v>2356</v>
      </c>
      <c r="H156" s="35" t="s">
        <v>30</v>
      </c>
      <c r="I156" s="241">
        <f t="shared" si="29"/>
        <v>340.52</v>
      </c>
      <c r="J156" s="249">
        <v>19.986642</v>
      </c>
      <c r="K156" s="245">
        <f t="shared" si="21"/>
        <v>34.052</v>
      </c>
      <c r="L156" s="38">
        <f t="shared" si="22"/>
        <v>10.215599999999998</v>
      </c>
      <c r="M156" s="38">
        <f t="shared" si="23"/>
        <v>20.431199999999997</v>
      </c>
      <c r="N156" s="38">
        <f t="shared" si="24"/>
        <v>6.8103999999999996</v>
      </c>
      <c r="O156" s="38">
        <f t="shared" si="25"/>
        <v>6.8103999999999996</v>
      </c>
      <c r="P156" s="38">
        <f t="shared" si="26"/>
        <v>4.2565</v>
      </c>
      <c r="Q156" s="38">
        <f t="shared" si="27"/>
        <v>17.026</v>
      </c>
      <c r="R156" s="39">
        <f t="shared" si="28"/>
        <v>460.10874200000006</v>
      </c>
    </row>
    <row r="157" spans="1:18" x14ac:dyDescent="0.2">
      <c r="A157" s="1"/>
      <c r="B157" s="29">
        <v>142</v>
      </c>
      <c r="C157" s="30" t="s">
        <v>175</v>
      </c>
      <c r="D157" s="31">
        <v>25035.77</v>
      </c>
      <c r="E157" s="32">
        <v>26152.37</v>
      </c>
      <c r="F157" s="33">
        <v>885</v>
      </c>
      <c r="G157" s="34">
        <v>2357</v>
      </c>
      <c r="H157" s="35" t="s">
        <v>30</v>
      </c>
      <c r="I157" s="241">
        <f t="shared" si="29"/>
        <v>431.45</v>
      </c>
      <c r="J157" s="249">
        <v>19.986642</v>
      </c>
      <c r="K157" s="245">
        <f t="shared" si="21"/>
        <v>43.145000000000003</v>
      </c>
      <c r="L157" s="38">
        <f t="shared" si="22"/>
        <v>12.943499999999998</v>
      </c>
      <c r="M157" s="38">
        <f t="shared" si="23"/>
        <v>25.886999999999997</v>
      </c>
      <c r="N157" s="38">
        <f t="shared" si="24"/>
        <v>8.6289999999999996</v>
      </c>
      <c r="O157" s="38">
        <f t="shared" si="25"/>
        <v>8.6289999999999996</v>
      </c>
      <c r="P157" s="38">
        <f t="shared" si="26"/>
        <v>5.3931250000000004</v>
      </c>
      <c r="Q157" s="38">
        <f t="shared" si="27"/>
        <v>21.572500000000002</v>
      </c>
      <c r="R157" s="39">
        <f t="shared" si="28"/>
        <v>577.63576699999999</v>
      </c>
    </row>
    <row r="158" spans="1:18" ht="25.5" x14ac:dyDescent="0.2">
      <c r="A158" s="1"/>
      <c r="B158" s="29">
        <v>143</v>
      </c>
      <c r="C158" s="30" t="s">
        <v>176</v>
      </c>
      <c r="D158" s="31">
        <v>37553.65</v>
      </c>
      <c r="E158" s="32">
        <v>39228.54</v>
      </c>
      <c r="F158" s="33">
        <v>886</v>
      </c>
      <c r="G158" s="34">
        <v>2358</v>
      </c>
      <c r="H158" s="35" t="s">
        <v>30</v>
      </c>
      <c r="I158" s="241">
        <f t="shared" si="29"/>
        <v>545.57500000000005</v>
      </c>
      <c r="J158" s="249">
        <v>19.986642</v>
      </c>
      <c r="K158" s="245">
        <f t="shared" si="21"/>
        <v>54.557500000000005</v>
      </c>
      <c r="L158" s="38">
        <f t="shared" si="22"/>
        <v>16.367250000000002</v>
      </c>
      <c r="M158" s="38">
        <f t="shared" si="23"/>
        <v>32.734500000000004</v>
      </c>
      <c r="N158" s="38">
        <f t="shared" si="24"/>
        <v>10.911500000000002</v>
      </c>
      <c r="O158" s="38">
        <f t="shared" si="25"/>
        <v>10.911500000000002</v>
      </c>
      <c r="P158" s="38">
        <f t="shared" si="26"/>
        <v>6.8196875000000006</v>
      </c>
      <c r="Q158" s="38">
        <f t="shared" si="27"/>
        <v>27.278750000000002</v>
      </c>
      <c r="R158" s="39">
        <f t="shared" si="28"/>
        <v>725.14232950000019</v>
      </c>
    </row>
    <row r="159" spans="1:18" ht="25.5" x14ac:dyDescent="0.2">
      <c r="A159" s="1"/>
      <c r="B159" s="29">
        <v>144</v>
      </c>
      <c r="C159" s="30" t="s">
        <v>177</v>
      </c>
      <c r="D159" s="31">
        <v>50071.55</v>
      </c>
      <c r="E159" s="32">
        <v>52304.74</v>
      </c>
      <c r="F159" s="33">
        <v>887</v>
      </c>
      <c r="G159" s="34">
        <v>2359</v>
      </c>
      <c r="H159" s="35" t="s">
        <v>30</v>
      </c>
      <c r="I159" s="241">
        <f t="shared" si="29"/>
        <v>728.36500000000001</v>
      </c>
      <c r="J159" s="249">
        <v>19.986642</v>
      </c>
      <c r="K159" s="245">
        <f t="shared" si="21"/>
        <v>72.836500000000001</v>
      </c>
      <c r="L159" s="38">
        <f t="shared" si="22"/>
        <v>21.850950000000001</v>
      </c>
      <c r="M159" s="38">
        <f t="shared" si="23"/>
        <v>43.701900000000002</v>
      </c>
      <c r="N159" s="38">
        <f t="shared" si="24"/>
        <v>14.567300000000001</v>
      </c>
      <c r="O159" s="38">
        <f t="shared" si="25"/>
        <v>14.567300000000001</v>
      </c>
      <c r="P159" s="38">
        <f t="shared" si="26"/>
        <v>9.1045625000000001</v>
      </c>
      <c r="Q159" s="38">
        <f t="shared" si="27"/>
        <v>36.41825</v>
      </c>
      <c r="R159" s="39">
        <f t="shared" si="28"/>
        <v>961.3984045000002</v>
      </c>
    </row>
    <row r="160" spans="1:18" ht="25.5" x14ac:dyDescent="0.2">
      <c r="A160" s="1"/>
      <c r="B160" s="29">
        <v>145</v>
      </c>
      <c r="C160" s="30" t="s">
        <v>178</v>
      </c>
      <c r="D160" s="31">
        <v>62589.43</v>
      </c>
      <c r="E160" s="32">
        <v>65380.92</v>
      </c>
      <c r="F160" s="33">
        <v>888</v>
      </c>
      <c r="G160" s="34">
        <v>2360</v>
      </c>
      <c r="H160" s="35" t="s">
        <v>30</v>
      </c>
      <c r="I160" s="241">
        <f t="shared" si="29"/>
        <v>864.75</v>
      </c>
      <c r="J160" s="249">
        <v>19.986642</v>
      </c>
      <c r="K160" s="245">
        <f t="shared" si="21"/>
        <v>86.475000000000009</v>
      </c>
      <c r="L160" s="38">
        <f t="shared" si="22"/>
        <v>25.942499999999999</v>
      </c>
      <c r="M160" s="38">
        <f t="shared" si="23"/>
        <v>51.884999999999998</v>
      </c>
      <c r="N160" s="38">
        <f t="shared" si="24"/>
        <v>17.295000000000002</v>
      </c>
      <c r="O160" s="38">
        <f t="shared" si="25"/>
        <v>17.295000000000002</v>
      </c>
      <c r="P160" s="38">
        <f t="shared" si="26"/>
        <v>10.809375000000001</v>
      </c>
      <c r="Q160" s="38">
        <f t="shared" si="27"/>
        <v>43.237500000000004</v>
      </c>
      <c r="R160" s="39">
        <f t="shared" si="28"/>
        <v>1137.6760170000002</v>
      </c>
    </row>
    <row r="161" spans="1:18" ht="25.5" x14ac:dyDescent="0.2">
      <c r="A161" s="1"/>
      <c r="B161" s="29">
        <v>146</v>
      </c>
      <c r="C161" s="30" t="s">
        <v>179</v>
      </c>
      <c r="D161" s="31">
        <v>100143.09</v>
      </c>
      <c r="E161" s="32">
        <v>104609.47</v>
      </c>
      <c r="F161" s="33">
        <v>889</v>
      </c>
      <c r="G161" s="34">
        <v>2361</v>
      </c>
      <c r="H161" s="35" t="s">
        <v>30</v>
      </c>
      <c r="I161" s="241">
        <f t="shared" si="29"/>
        <v>1136.615</v>
      </c>
      <c r="J161" s="249">
        <v>19.986642</v>
      </c>
      <c r="K161" s="245">
        <f t="shared" si="21"/>
        <v>113.6615</v>
      </c>
      <c r="L161" s="38">
        <f t="shared" si="22"/>
        <v>34.09845</v>
      </c>
      <c r="M161" s="38">
        <f t="shared" si="23"/>
        <v>68.196899999999999</v>
      </c>
      <c r="N161" s="38">
        <f t="shared" si="24"/>
        <v>22.732300000000002</v>
      </c>
      <c r="O161" s="38">
        <f t="shared" si="25"/>
        <v>22.732300000000002</v>
      </c>
      <c r="P161" s="38">
        <f t="shared" si="26"/>
        <v>14.2076875</v>
      </c>
      <c r="Q161" s="38">
        <f t="shared" si="27"/>
        <v>56.830750000000002</v>
      </c>
      <c r="R161" s="39">
        <f t="shared" si="28"/>
        <v>1489.0615294999998</v>
      </c>
    </row>
    <row r="162" spans="1:18" ht="25.5" x14ac:dyDescent="0.2">
      <c r="A162" s="1"/>
      <c r="B162" s="29">
        <v>147</v>
      </c>
      <c r="C162" s="30" t="s">
        <v>180</v>
      </c>
      <c r="D162" s="31">
        <v>150214.64000000001</v>
      </c>
      <c r="E162" s="32">
        <v>156914.21</v>
      </c>
      <c r="F162" s="33">
        <v>890</v>
      </c>
      <c r="G162" s="34">
        <v>2362</v>
      </c>
      <c r="H162" s="35" t="s">
        <v>30</v>
      </c>
      <c r="I162" s="241">
        <f t="shared" si="29"/>
        <v>1704.4549999999999</v>
      </c>
      <c r="J162" s="249">
        <v>19.986642</v>
      </c>
      <c r="K162" s="245">
        <f t="shared" si="21"/>
        <v>170.44550000000001</v>
      </c>
      <c r="L162" s="38">
        <f t="shared" si="22"/>
        <v>51.133649999999996</v>
      </c>
      <c r="M162" s="38">
        <f t="shared" si="23"/>
        <v>102.26729999999999</v>
      </c>
      <c r="N162" s="38">
        <f t="shared" si="24"/>
        <v>34.089100000000002</v>
      </c>
      <c r="O162" s="38">
        <f t="shared" si="25"/>
        <v>34.089100000000002</v>
      </c>
      <c r="P162" s="38">
        <f t="shared" si="26"/>
        <v>21.305687500000001</v>
      </c>
      <c r="Q162" s="38">
        <f t="shared" si="27"/>
        <v>85.222750000000005</v>
      </c>
      <c r="R162" s="39">
        <f t="shared" si="28"/>
        <v>2222.9947295000006</v>
      </c>
    </row>
    <row r="163" spans="1:18" ht="25.5" x14ac:dyDescent="0.2">
      <c r="A163" s="1"/>
      <c r="B163" s="29">
        <v>148</v>
      </c>
      <c r="C163" s="30" t="s">
        <v>181</v>
      </c>
      <c r="D163" s="31">
        <v>250357.73</v>
      </c>
      <c r="E163" s="32">
        <v>261523.68</v>
      </c>
      <c r="F163" s="33">
        <v>891</v>
      </c>
      <c r="G163" s="34">
        <v>2363</v>
      </c>
      <c r="H163" s="35" t="s">
        <v>30</v>
      </c>
      <c r="I163" s="241">
        <f t="shared" si="29"/>
        <v>2083.0149999999999</v>
      </c>
      <c r="J163" s="249">
        <v>19.986642</v>
      </c>
      <c r="K163" s="245">
        <f t="shared" si="21"/>
        <v>208.3015</v>
      </c>
      <c r="L163" s="38">
        <f t="shared" si="22"/>
        <v>62.490449999999996</v>
      </c>
      <c r="M163" s="38">
        <f t="shared" si="23"/>
        <v>124.98089999999999</v>
      </c>
      <c r="N163" s="38">
        <f t="shared" si="24"/>
        <v>41.660299999999999</v>
      </c>
      <c r="O163" s="38">
        <f t="shared" si="25"/>
        <v>41.660299999999999</v>
      </c>
      <c r="P163" s="38">
        <f t="shared" si="26"/>
        <v>26.037687500000001</v>
      </c>
      <c r="Q163" s="38">
        <f t="shared" si="27"/>
        <v>104.15075</v>
      </c>
      <c r="R163" s="39">
        <f t="shared" si="28"/>
        <v>2712.2835294999995</v>
      </c>
    </row>
    <row r="164" spans="1:18" ht="25.5" x14ac:dyDescent="0.2">
      <c r="A164" s="1"/>
      <c r="B164" s="29">
        <v>149</v>
      </c>
      <c r="C164" s="30" t="s">
        <v>182</v>
      </c>
      <c r="D164" s="31">
        <v>375536.58</v>
      </c>
      <c r="E164" s="32">
        <v>392285.51</v>
      </c>
      <c r="F164" s="33">
        <v>892</v>
      </c>
      <c r="G164" s="34">
        <v>2364</v>
      </c>
      <c r="H164" s="35" t="s">
        <v>30</v>
      </c>
      <c r="I164" s="241">
        <f t="shared" si="29"/>
        <v>2461.585</v>
      </c>
      <c r="J164" s="249">
        <v>19.986642</v>
      </c>
      <c r="K164" s="245">
        <f t="shared" si="21"/>
        <v>246.1585</v>
      </c>
      <c r="L164" s="38">
        <f t="shared" si="22"/>
        <v>73.847549999999998</v>
      </c>
      <c r="M164" s="38">
        <f t="shared" si="23"/>
        <v>147.6951</v>
      </c>
      <c r="N164" s="38">
        <f t="shared" si="24"/>
        <v>49.231700000000004</v>
      </c>
      <c r="O164" s="38">
        <f t="shared" si="25"/>
        <v>49.231700000000004</v>
      </c>
      <c r="P164" s="38">
        <f t="shared" si="26"/>
        <v>30.7698125</v>
      </c>
      <c r="Q164" s="38">
        <f t="shared" si="27"/>
        <v>123.07925</v>
      </c>
      <c r="R164" s="39">
        <f t="shared" si="28"/>
        <v>3201.5852544999998</v>
      </c>
    </row>
    <row r="165" spans="1:18" ht="25.5" x14ac:dyDescent="0.2">
      <c r="A165" s="1"/>
      <c r="B165" s="29">
        <v>150</v>
      </c>
      <c r="C165" s="30" t="s">
        <v>183</v>
      </c>
      <c r="D165" s="31">
        <v>500715.44</v>
      </c>
      <c r="E165" s="32">
        <v>523047.35</v>
      </c>
      <c r="F165" s="33">
        <v>893</v>
      </c>
      <c r="G165" s="34">
        <v>2365</v>
      </c>
      <c r="H165" s="35" t="s">
        <v>30</v>
      </c>
      <c r="I165" s="241">
        <f t="shared" si="29"/>
        <v>2840.14</v>
      </c>
      <c r="J165" s="249">
        <v>19.986642</v>
      </c>
      <c r="K165" s="245">
        <f t="shared" si="21"/>
        <v>284.01400000000001</v>
      </c>
      <c r="L165" s="38">
        <f t="shared" si="22"/>
        <v>85.204199999999986</v>
      </c>
      <c r="M165" s="38">
        <f t="shared" si="23"/>
        <v>170.40839999999997</v>
      </c>
      <c r="N165" s="38">
        <f t="shared" si="24"/>
        <v>56.802799999999998</v>
      </c>
      <c r="O165" s="38">
        <f t="shared" si="25"/>
        <v>56.802799999999998</v>
      </c>
      <c r="P165" s="38">
        <f t="shared" si="26"/>
        <v>35.501750000000001</v>
      </c>
      <c r="Q165" s="38">
        <f t="shared" si="27"/>
        <v>142.00700000000001</v>
      </c>
      <c r="R165" s="39">
        <f t="shared" si="28"/>
        <v>3690.8675919999996</v>
      </c>
    </row>
    <row r="166" spans="1:18" ht="25.5" x14ac:dyDescent="0.2">
      <c r="A166" s="1"/>
      <c r="B166" s="29">
        <v>151</v>
      </c>
      <c r="C166" s="30" t="s">
        <v>184</v>
      </c>
      <c r="D166" s="31">
        <v>500715.44</v>
      </c>
      <c r="E166" s="32">
        <v>523047.35</v>
      </c>
      <c r="F166" s="33">
        <v>894</v>
      </c>
      <c r="G166" s="34">
        <v>2366</v>
      </c>
      <c r="H166" s="35" t="s">
        <v>30</v>
      </c>
      <c r="I166" s="241">
        <f t="shared" si="29"/>
        <v>3031.28</v>
      </c>
      <c r="J166" s="249">
        <v>19.986642</v>
      </c>
      <c r="K166" s="245">
        <f t="shared" si="21"/>
        <v>303.12800000000004</v>
      </c>
      <c r="L166" s="38">
        <f t="shared" si="22"/>
        <v>90.938400000000001</v>
      </c>
      <c r="M166" s="38">
        <f t="shared" si="23"/>
        <v>181.8768</v>
      </c>
      <c r="N166" s="38">
        <f t="shared" si="24"/>
        <v>60.625600000000006</v>
      </c>
      <c r="O166" s="38">
        <f t="shared" si="25"/>
        <v>60.625600000000006</v>
      </c>
      <c r="P166" s="38">
        <f t="shared" si="26"/>
        <v>37.891000000000005</v>
      </c>
      <c r="Q166" s="38">
        <f t="shared" si="27"/>
        <v>151.56400000000002</v>
      </c>
      <c r="R166" s="39">
        <f t="shared" si="28"/>
        <v>3937.9160419999998</v>
      </c>
    </row>
    <row r="167" spans="1:18" ht="28.5" x14ac:dyDescent="0.2">
      <c r="A167" s="1"/>
      <c r="B167" s="29">
        <v>152</v>
      </c>
      <c r="C167" s="30" t="s">
        <v>185</v>
      </c>
      <c r="D167" s="31" t="s">
        <v>67</v>
      </c>
      <c r="E167" s="32" t="s">
        <v>67</v>
      </c>
      <c r="F167" s="33">
        <v>895</v>
      </c>
      <c r="G167" s="34">
        <v>2367</v>
      </c>
      <c r="H167" s="35" t="s">
        <v>30</v>
      </c>
      <c r="I167" s="241">
        <f t="shared" si="29"/>
        <v>28.765000000000001</v>
      </c>
      <c r="J167" s="249">
        <v>19.986642</v>
      </c>
      <c r="K167" s="245">
        <f t="shared" si="21"/>
        <v>2.8765000000000001</v>
      </c>
      <c r="L167" s="38">
        <f t="shared" si="22"/>
        <v>0.86294999999999999</v>
      </c>
      <c r="M167" s="38">
        <f t="shared" si="23"/>
        <v>1.7259</v>
      </c>
      <c r="N167" s="38">
        <f t="shared" si="24"/>
        <v>0.57530000000000003</v>
      </c>
      <c r="O167" s="38">
        <f t="shared" si="25"/>
        <v>0.57530000000000003</v>
      </c>
      <c r="P167" s="38">
        <f t="shared" si="26"/>
        <v>0.35956250000000001</v>
      </c>
      <c r="Q167" s="38">
        <f t="shared" si="27"/>
        <v>1.43825</v>
      </c>
      <c r="R167" s="39">
        <f t="shared" si="28"/>
        <v>57.165404500000008</v>
      </c>
    </row>
    <row r="168" spans="1:18" ht="28.5" x14ac:dyDescent="0.2">
      <c r="A168" s="1"/>
      <c r="B168" s="29">
        <v>153</v>
      </c>
      <c r="C168" s="30" t="s">
        <v>186</v>
      </c>
      <c r="D168" s="31" t="s">
        <v>67</v>
      </c>
      <c r="E168" s="32" t="s">
        <v>67</v>
      </c>
      <c r="F168" s="33">
        <v>896</v>
      </c>
      <c r="G168" s="34">
        <v>2368</v>
      </c>
      <c r="H168" s="35" t="s">
        <v>30</v>
      </c>
      <c r="I168" s="241">
        <f t="shared" si="29"/>
        <v>47.31</v>
      </c>
      <c r="J168" s="249">
        <v>19.986642</v>
      </c>
      <c r="K168" s="245">
        <f t="shared" si="21"/>
        <v>4.7310000000000008</v>
      </c>
      <c r="L168" s="38">
        <f t="shared" si="22"/>
        <v>1.4193</v>
      </c>
      <c r="M168" s="38">
        <f t="shared" si="23"/>
        <v>2.8386</v>
      </c>
      <c r="N168" s="38">
        <f t="shared" si="24"/>
        <v>0.94620000000000004</v>
      </c>
      <c r="O168" s="38">
        <f t="shared" si="25"/>
        <v>0.94620000000000004</v>
      </c>
      <c r="P168" s="38">
        <f t="shared" si="26"/>
        <v>0.5913750000000001</v>
      </c>
      <c r="Q168" s="38">
        <f t="shared" si="27"/>
        <v>2.3655000000000004</v>
      </c>
      <c r="R168" s="39">
        <f t="shared" si="28"/>
        <v>81.134817000000012</v>
      </c>
    </row>
    <row r="169" spans="1:18" ht="28.5" x14ac:dyDescent="0.2">
      <c r="A169" s="1"/>
      <c r="B169" s="29">
        <v>154</v>
      </c>
      <c r="C169" s="30" t="s">
        <v>187</v>
      </c>
      <c r="D169" s="31" t="s">
        <v>67</v>
      </c>
      <c r="E169" s="32" t="s">
        <v>67</v>
      </c>
      <c r="F169" s="33">
        <v>897</v>
      </c>
      <c r="G169" s="34">
        <v>2369</v>
      </c>
      <c r="H169" s="35" t="s">
        <v>30</v>
      </c>
      <c r="I169" s="241">
        <f t="shared" si="29"/>
        <v>37.104999999999997</v>
      </c>
      <c r="J169" s="249">
        <v>19.986642</v>
      </c>
      <c r="K169" s="245">
        <f t="shared" si="21"/>
        <v>3.7104999999999997</v>
      </c>
      <c r="L169" s="38">
        <f t="shared" si="22"/>
        <v>1.1131499999999999</v>
      </c>
      <c r="M169" s="38">
        <f t="shared" si="23"/>
        <v>2.2262999999999997</v>
      </c>
      <c r="N169" s="38">
        <f t="shared" si="24"/>
        <v>0.74209999999999998</v>
      </c>
      <c r="O169" s="38">
        <f t="shared" si="25"/>
        <v>0.74209999999999998</v>
      </c>
      <c r="P169" s="38">
        <f t="shared" si="26"/>
        <v>0.46381249999999996</v>
      </c>
      <c r="Q169" s="38">
        <f t="shared" si="27"/>
        <v>1.8552499999999998</v>
      </c>
      <c r="R169" s="39">
        <f t="shared" si="28"/>
        <v>67.944854499999977</v>
      </c>
    </row>
    <row r="170" spans="1:18" ht="28.5" x14ac:dyDescent="0.2">
      <c r="A170" s="1"/>
      <c r="B170" s="29">
        <v>155</v>
      </c>
      <c r="C170" s="30" t="s">
        <v>188</v>
      </c>
      <c r="D170" s="31" t="s">
        <v>67</v>
      </c>
      <c r="E170" s="32" t="s">
        <v>67</v>
      </c>
      <c r="F170" s="33">
        <v>898</v>
      </c>
      <c r="G170" s="34">
        <v>2370</v>
      </c>
      <c r="H170" s="35" t="s">
        <v>30</v>
      </c>
      <c r="I170" s="241">
        <f>I147*0.5</f>
        <v>28.765000000000001</v>
      </c>
      <c r="J170" s="249">
        <v>0</v>
      </c>
      <c r="K170" s="245">
        <f t="shared" si="21"/>
        <v>2.8765000000000001</v>
      </c>
      <c r="L170" s="38">
        <f t="shared" si="22"/>
        <v>0.86294999999999999</v>
      </c>
      <c r="M170" s="38">
        <f t="shared" si="23"/>
        <v>1.7259</v>
      </c>
      <c r="N170" s="38">
        <f t="shared" si="24"/>
        <v>0.57530000000000003</v>
      </c>
      <c r="O170" s="38">
        <f t="shared" si="25"/>
        <v>0.57530000000000003</v>
      </c>
      <c r="P170" s="38">
        <f t="shared" si="26"/>
        <v>0.35956250000000001</v>
      </c>
      <c r="Q170" s="38">
        <f t="shared" si="27"/>
        <v>1.43825</v>
      </c>
      <c r="R170" s="39">
        <f t="shared" si="28"/>
        <v>37.178762500000005</v>
      </c>
    </row>
    <row r="171" spans="1:18" ht="28.5" x14ac:dyDescent="0.2">
      <c r="A171" s="1"/>
      <c r="B171" s="29">
        <v>156</v>
      </c>
      <c r="C171" s="30" t="s">
        <v>189</v>
      </c>
      <c r="D171" s="31" t="s">
        <v>67</v>
      </c>
      <c r="E171" s="32" t="s">
        <v>67</v>
      </c>
      <c r="F171" s="33">
        <v>899</v>
      </c>
      <c r="G171" s="34">
        <v>2371</v>
      </c>
      <c r="H171" s="35" t="s">
        <v>30</v>
      </c>
      <c r="I171" s="241">
        <f>I148*0.5</f>
        <v>47.31</v>
      </c>
      <c r="J171" s="249">
        <v>0</v>
      </c>
      <c r="K171" s="245">
        <f t="shared" si="21"/>
        <v>4.7310000000000008</v>
      </c>
      <c r="L171" s="38">
        <f t="shared" si="22"/>
        <v>1.4193</v>
      </c>
      <c r="M171" s="38">
        <f t="shared" si="23"/>
        <v>2.8386</v>
      </c>
      <c r="N171" s="38">
        <f t="shared" si="24"/>
        <v>0.94620000000000004</v>
      </c>
      <c r="O171" s="38">
        <f t="shared" si="25"/>
        <v>0.94620000000000004</v>
      </c>
      <c r="P171" s="38">
        <f t="shared" si="26"/>
        <v>0.5913750000000001</v>
      </c>
      <c r="Q171" s="38">
        <f t="shared" si="27"/>
        <v>2.3655000000000004</v>
      </c>
      <c r="R171" s="39">
        <f t="shared" si="28"/>
        <v>61.148174999999995</v>
      </c>
    </row>
    <row r="172" spans="1:18" ht="28.5" x14ac:dyDescent="0.2">
      <c r="A172" s="1"/>
      <c r="B172" s="29">
        <v>157</v>
      </c>
      <c r="C172" s="30" t="s">
        <v>190</v>
      </c>
      <c r="D172" s="31" t="s">
        <v>67</v>
      </c>
      <c r="E172" s="32" t="s">
        <v>67</v>
      </c>
      <c r="F172" s="33">
        <v>900</v>
      </c>
      <c r="G172" s="34">
        <v>2372</v>
      </c>
      <c r="H172" s="35" t="s">
        <v>30</v>
      </c>
      <c r="I172" s="241">
        <f>I149*0.5</f>
        <v>37.104999999999997</v>
      </c>
      <c r="J172" s="249">
        <v>0</v>
      </c>
      <c r="K172" s="245">
        <f t="shared" si="21"/>
        <v>3.7104999999999997</v>
      </c>
      <c r="L172" s="38">
        <f t="shared" si="22"/>
        <v>1.1131499999999999</v>
      </c>
      <c r="M172" s="38">
        <f t="shared" si="23"/>
        <v>2.2262999999999997</v>
      </c>
      <c r="N172" s="38">
        <f t="shared" si="24"/>
        <v>0.74209999999999998</v>
      </c>
      <c r="O172" s="38">
        <f t="shared" si="25"/>
        <v>0.74209999999999998</v>
      </c>
      <c r="P172" s="38">
        <f t="shared" si="26"/>
        <v>0.46381249999999996</v>
      </c>
      <c r="Q172" s="38">
        <f t="shared" si="27"/>
        <v>1.8552499999999998</v>
      </c>
      <c r="R172" s="39">
        <f t="shared" si="28"/>
        <v>47.958212500000002</v>
      </c>
    </row>
    <row r="173" spans="1:18" ht="28.5" x14ac:dyDescent="0.2">
      <c r="A173" s="1"/>
      <c r="B173" s="29">
        <v>158</v>
      </c>
      <c r="C173" s="30" t="s">
        <v>191</v>
      </c>
      <c r="D173" s="31" t="s">
        <v>67</v>
      </c>
      <c r="E173" s="32" t="s">
        <v>67</v>
      </c>
      <c r="F173" s="33">
        <v>901</v>
      </c>
      <c r="G173" s="34">
        <v>2373</v>
      </c>
      <c r="H173" s="35" t="s">
        <v>30</v>
      </c>
      <c r="I173" s="241">
        <v>339.6</v>
      </c>
      <c r="J173" s="249">
        <v>41.339089999999999</v>
      </c>
      <c r="K173" s="245">
        <f t="shared" si="21"/>
        <v>33.96</v>
      </c>
      <c r="L173" s="38">
        <f t="shared" si="22"/>
        <v>10.188000000000001</v>
      </c>
      <c r="M173" s="38">
        <f t="shared" si="23"/>
        <v>20.376000000000001</v>
      </c>
      <c r="N173" s="38">
        <f t="shared" si="24"/>
        <v>6.7920000000000007</v>
      </c>
      <c r="O173" s="38">
        <f t="shared" si="25"/>
        <v>6.7920000000000007</v>
      </c>
      <c r="P173" s="38">
        <f t="shared" si="26"/>
        <v>4.2450000000000001</v>
      </c>
      <c r="Q173" s="38">
        <f t="shared" si="27"/>
        <v>16.98</v>
      </c>
      <c r="R173" s="39">
        <f t="shared" si="28"/>
        <v>480.27208999999993</v>
      </c>
    </row>
    <row r="174" spans="1:18" ht="28.5" x14ac:dyDescent="0.2">
      <c r="A174" s="1"/>
      <c r="B174" s="29">
        <v>159</v>
      </c>
      <c r="C174" s="30" t="s">
        <v>192</v>
      </c>
      <c r="D174" s="31" t="s">
        <v>67</v>
      </c>
      <c r="E174" s="32" t="s">
        <v>67</v>
      </c>
      <c r="F174" s="33">
        <v>902</v>
      </c>
      <c r="G174" s="34">
        <v>2374</v>
      </c>
      <c r="H174" s="35" t="s">
        <v>30</v>
      </c>
      <c r="I174" s="241">
        <v>512.16999999999996</v>
      </c>
      <c r="J174" s="249">
        <v>41.339089999999999</v>
      </c>
      <c r="K174" s="245">
        <f t="shared" si="21"/>
        <v>51.216999999999999</v>
      </c>
      <c r="L174" s="38">
        <f t="shared" si="22"/>
        <v>15.365099999999998</v>
      </c>
      <c r="M174" s="38">
        <f t="shared" si="23"/>
        <v>30.730199999999996</v>
      </c>
      <c r="N174" s="38">
        <f t="shared" si="24"/>
        <v>10.243399999999999</v>
      </c>
      <c r="O174" s="38">
        <f t="shared" si="25"/>
        <v>10.243399999999999</v>
      </c>
      <c r="P174" s="38">
        <f t="shared" si="26"/>
        <v>6.4021249999999998</v>
      </c>
      <c r="Q174" s="38">
        <f t="shared" si="27"/>
        <v>25.608499999999999</v>
      </c>
      <c r="R174" s="39">
        <f t="shared" si="28"/>
        <v>703.31881499999986</v>
      </c>
    </row>
    <row r="175" spans="1:18" ht="28.5" x14ac:dyDescent="0.2">
      <c r="A175" s="1"/>
      <c r="B175" s="29">
        <v>160</v>
      </c>
      <c r="C175" s="30" t="s">
        <v>193</v>
      </c>
      <c r="D175" s="31" t="s">
        <v>67</v>
      </c>
      <c r="E175" s="32" t="s">
        <v>67</v>
      </c>
      <c r="F175" s="33">
        <v>903</v>
      </c>
      <c r="G175" s="34">
        <v>2375</v>
      </c>
      <c r="H175" s="35" t="s">
        <v>30</v>
      </c>
      <c r="I175" s="241">
        <v>168.88</v>
      </c>
      <c r="J175" s="249">
        <v>0</v>
      </c>
      <c r="K175" s="245">
        <f t="shared" si="21"/>
        <v>16.888000000000002</v>
      </c>
      <c r="L175" s="38">
        <f t="shared" si="22"/>
        <v>5.0663999999999998</v>
      </c>
      <c r="M175" s="38">
        <f t="shared" si="23"/>
        <v>10.1328</v>
      </c>
      <c r="N175" s="38">
        <f t="shared" si="24"/>
        <v>3.3776000000000002</v>
      </c>
      <c r="O175" s="38">
        <f t="shared" si="25"/>
        <v>3.3776000000000002</v>
      </c>
      <c r="P175" s="38">
        <f t="shared" si="26"/>
        <v>2.1110000000000002</v>
      </c>
      <c r="Q175" s="38">
        <f t="shared" si="27"/>
        <v>8.4440000000000008</v>
      </c>
      <c r="R175" s="39">
        <f t="shared" si="28"/>
        <v>218.27739999999997</v>
      </c>
    </row>
    <row r="176" spans="1:18" ht="28.5" x14ac:dyDescent="0.2">
      <c r="A176" s="1"/>
      <c r="B176" s="29">
        <v>161</v>
      </c>
      <c r="C176" s="30" t="s">
        <v>194</v>
      </c>
      <c r="D176" s="31" t="s">
        <v>67</v>
      </c>
      <c r="E176" s="32" t="s">
        <v>67</v>
      </c>
      <c r="F176" s="33">
        <v>904</v>
      </c>
      <c r="G176" s="34">
        <v>2376</v>
      </c>
      <c r="H176" s="35" t="s">
        <v>30</v>
      </c>
      <c r="I176" s="241">
        <v>189.29</v>
      </c>
      <c r="J176" s="249">
        <v>41.339089999999999</v>
      </c>
      <c r="K176" s="245">
        <f t="shared" si="21"/>
        <v>18.928999999999998</v>
      </c>
      <c r="L176" s="38">
        <f t="shared" si="22"/>
        <v>5.6786999999999992</v>
      </c>
      <c r="M176" s="38">
        <f t="shared" si="23"/>
        <v>11.357399999999998</v>
      </c>
      <c r="N176" s="38">
        <f t="shared" si="24"/>
        <v>3.7858000000000001</v>
      </c>
      <c r="O176" s="38">
        <f t="shared" si="25"/>
        <v>3.7858000000000001</v>
      </c>
      <c r="P176" s="38">
        <f t="shared" si="26"/>
        <v>2.3661249999999998</v>
      </c>
      <c r="Q176" s="38">
        <f t="shared" si="27"/>
        <v>9.4644999999999992</v>
      </c>
      <c r="R176" s="39">
        <f t="shared" si="28"/>
        <v>285.99641499999996</v>
      </c>
    </row>
    <row r="177" spans="1:18" ht="28.5" x14ac:dyDescent="0.2">
      <c r="A177" s="1"/>
      <c r="B177" s="29">
        <v>162</v>
      </c>
      <c r="C177" s="30" t="s">
        <v>195</v>
      </c>
      <c r="D177" s="31" t="s">
        <v>67</v>
      </c>
      <c r="E177" s="32" t="s">
        <v>67</v>
      </c>
      <c r="F177" s="33">
        <v>905</v>
      </c>
      <c r="G177" s="34">
        <v>2377</v>
      </c>
      <c r="H177" s="35" t="s">
        <v>30</v>
      </c>
      <c r="I177" s="241">
        <v>868.48</v>
      </c>
      <c r="J177" s="249">
        <v>57.541093999999994</v>
      </c>
      <c r="K177" s="245">
        <f t="shared" si="21"/>
        <v>86.848000000000013</v>
      </c>
      <c r="L177" s="38">
        <f t="shared" si="22"/>
        <v>26.054400000000001</v>
      </c>
      <c r="M177" s="38">
        <f t="shared" si="23"/>
        <v>52.108800000000002</v>
      </c>
      <c r="N177" s="38">
        <f t="shared" si="24"/>
        <v>17.369600000000002</v>
      </c>
      <c r="O177" s="38">
        <f t="shared" si="25"/>
        <v>17.369600000000002</v>
      </c>
      <c r="P177" s="38">
        <f t="shared" si="26"/>
        <v>10.856000000000002</v>
      </c>
      <c r="Q177" s="38">
        <f t="shared" si="27"/>
        <v>43.424000000000007</v>
      </c>
      <c r="R177" s="39">
        <f t="shared" si="28"/>
        <v>1180.051494</v>
      </c>
    </row>
    <row r="178" spans="1:18" ht="28.5" x14ac:dyDescent="0.2">
      <c r="A178" s="1"/>
      <c r="B178" s="29">
        <v>163</v>
      </c>
      <c r="C178" s="30" t="s">
        <v>196</v>
      </c>
      <c r="D178" s="31" t="s">
        <v>67</v>
      </c>
      <c r="E178" s="32" t="s">
        <v>67</v>
      </c>
      <c r="F178" s="33">
        <v>906</v>
      </c>
      <c r="G178" s="34">
        <v>2378</v>
      </c>
      <c r="H178" s="44">
        <v>2377</v>
      </c>
      <c r="I178" s="241">
        <v>22.25</v>
      </c>
      <c r="J178" s="249">
        <v>0</v>
      </c>
      <c r="K178" s="245">
        <f t="shared" si="21"/>
        <v>2.2250000000000001</v>
      </c>
      <c r="L178" s="38">
        <f t="shared" si="22"/>
        <v>0.66749999999999998</v>
      </c>
      <c r="M178" s="38">
        <f t="shared" si="23"/>
        <v>1.335</v>
      </c>
      <c r="N178" s="38">
        <f t="shared" si="24"/>
        <v>0.44500000000000001</v>
      </c>
      <c r="O178" s="38">
        <f t="shared" si="25"/>
        <v>0.44500000000000001</v>
      </c>
      <c r="P178" s="38">
        <f t="shared" si="26"/>
        <v>0.27812500000000001</v>
      </c>
      <c r="Q178" s="38">
        <f t="shared" si="27"/>
        <v>1.1125</v>
      </c>
      <c r="R178" s="39">
        <f t="shared" si="28"/>
        <v>28.758125000000003</v>
      </c>
    </row>
    <row r="179" spans="1:18" ht="25.5" x14ac:dyDescent="0.2">
      <c r="A179" s="1"/>
      <c r="B179" s="29">
        <v>164</v>
      </c>
      <c r="C179" s="30" t="s">
        <v>197</v>
      </c>
      <c r="D179" s="31">
        <v>625.89</v>
      </c>
      <c r="E179" s="32">
        <v>653.79999999999995</v>
      </c>
      <c r="F179" s="33">
        <v>907</v>
      </c>
      <c r="G179" s="34">
        <v>2379</v>
      </c>
      <c r="H179" s="35" t="s">
        <v>30</v>
      </c>
      <c r="I179" s="241">
        <f t="shared" ref="I179:I191" si="30">I16*0.25</f>
        <v>27.837499999999999</v>
      </c>
      <c r="J179" s="249">
        <v>57.541093999999994</v>
      </c>
      <c r="K179" s="245">
        <f t="shared" si="21"/>
        <v>2.7837499999999999</v>
      </c>
      <c r="L179" s="38">
        <f t="shared" si="22"/>
        <v>0.8351249999999999</v>
      </c>
      <c r="M179" s="38">
        <f t="shared" si="23"/>
        <v>1.6702499999999998</v>
      </c>
      <c r="N179" s="38">
        <f t="shared" si="24"/>
        <v>0.55674999999999997</v>
      </c>
      <c r="O179" s="38">
        <f t="shared" si="25"/>
        <v>0.55674999999999997</v>
      </c>
      <c r="P179" s="38">
        <f t="shared" si="26"/>
        <v>0.34796874999999999</v>
      </c>
      <c r="Q179" s="38">
        <f t="shared" si="27"/>
        <v>1.391875</v>
      </c>
      <c r="R179" s="39">
        <f t="shared" si="28"/>
        <v>93.521062749999984</v>
      </c>
    </row>
    <row r="180" spans="1:18" ht="25.5" x14ac:dyDescent="0.2">
      <c r="A180" s="1"/>
      <c r="B180" s="29">
        <v>165</v>
      </c>
      <c r="C180" s="30" t="s">
        <v>198</v>
      </c>
      <c r="D180" s="31">
        <v>1251.79</v>
      </c>
      <c r="E180" s="32">
        <v>1307.6199999999999</v>
      </c>
      <c r="F180" s="33">
        <v>908</v>
      </c>
      <c r="G180" s="34">
        <v>2380</v>
      </c>
      <c r="H180" s="35" t="s">
        <v>30</v>
      </c>
      <c r="I180" s="241">
        <f t="shared" si="30"/>
        <v>42.22</v>
      </c>
      <c r="J180" s="249">
        <v>57.541093999999994</v>
      </c>
      <c r="K180" s="245">
        <f t="shared" si="21"/>
        <v>4.2220000000000004</v>
      </c>
      <c r="L180" s="38">
        <f t="shared" si="22"/>
        <v>1.2665999999999999</v>
      </c>
      <c r="M180" s="38">
        <f t="shared" si="23"/>
        <v>2.5331999999999999</v>
      </c>
      <c r="N180" s="38">
        <f t="shared" si="24"/>
        <v>0.84440000000000004</v>
      </c>
      <c r="O180" s="38">
        <f t="shared" si="25"/>
        <v>0.84440000000000004</v>
      </c>
      <c r="P180" s="38">
        <f t="shared" si="26"/>
        <v>0.52775000000000005</v>
      </c>
      <c r="Q180" s="38">
        <f t="shared" si="27"/>
        <v>2.1110000000000002</v>
      </c>
      <c r="R180" s="39">
        <f t="shared" si="28"/>
        <v>112.11044399999996</v>
      </c>
    </row>
    <row r="181" spans="1:18" ht="25.5" x14ac:dyDescent="0.2">
      <c r="A181" s="1"/>
      <c r="B181" s="29">
        <v>166</v>
      </c>
      <c r="C181" s="30" t="s">
        <v>199</v>
      </c>
      <c r="D181" s="31">
        <v>2503.58</v>
      </c>
      <c r="E181" s="32">
        <v>2615.2399999999998</v>
      </c>
      <c r="F181" s="33">
        <v>909</v>
      </c>
      <c r="G181" s="34">
        <v>2381</v>
      </c>
      <c r="H181" s="35" t="s">
        <v>30</v>
      </c>
      <c r="I181" s="241">
        <f t="shared" si="30"/>
        <v>57.067500000000003</v>
      </c>
      <c r="J181" s="249">
        <v>57.541093999999994</v>
      </c>
      <c r="K181" s="245">
        <f t="shared" si="21"/>
        <v>5.7067500000000004</v>
      </c>
      <c r="L181" s="38">
        <f t="shared" si="22"/>
        <v>1.7120249999999999</v>
      </c>
      <c r="M181" s="38">
        <f t="shared" si="23"/>
        <v>3.4240499999999998</v>
      </c>
      <c r="N181" s="38">
        <f t="shared" si="24"/>
        <v>1.1413500000000001</v>
      </c>
      <c r="O181" s="38">
        <f t="shared" si="25"/>
        <v>1.1413500000000001</v>
      </c>
      <c r="P181" s="38">
        <f t="shared" si="26"/>
        <v>0.71334375000000005</v>
      </c>
      <c r="Q181" s="38">
        <f t="shared" si="27"/>
        <v>2.8533750000000002</v>
      </c>
      <c r="R181" s="39">
        <f t="shared" si="28"/>
        <v>131.30083775</v>
      </c>
    </row>
    <row r="182" spans="1:18" ht="25.5" x14ac:dyDescent="0.2">
      <c r="A182" s="1"/>
      <c r="B182" s="29">
        <v>167</v>
      </c>
      <c r="C182" s="30" t="s">
        <v>200</v>
      </c>
      <c r="D182" s="31">
        <v>5007.1499999999996</v>
      </c>
      <c r="E182" s="32">
        <v>5230.47</v>
      </c>
      <c r="F182" s="33">
        <v>910</v>
      </c>
      <c r="G182" s="34">
        <v>2382</v>
      </c>
      <c r="H182" s="35" t="s">
        <v>30</v>
      </c>
      <c r="I182" s="241">
        <f t="shared" si="30"/>
        <v>79.792500000000004</v>
      </c>
      <c r="J182" s="249">
        <v>57.541093999999994</v>
      </c>
      <c r="K182" s="245">
        <f t="shared" si="21"/>
        <v>7.9792500000000004</v>
      </c>
      <c r="L182" s="38">
        <f t="shared" si="22"/>
        <v>2.3937750000000002</v>
      </c>
      <c r="M182" s="38">
        <f t="shared" si="23"/>
        <v>4.7875500000000004</v>
      </c>
      <c r="N182" s="38">
        <f t="shared" si="24"/>
        <v>1.5958500000000002</v>
      </c>
      <c r="O182" s="38">
        <f t="shared" si="25"/>
        <v>1.5958500000000002</v>
      </c>
      <c r="P182" s="38">
        <f t="shared" si="26"/>
        <v>0.99740625000000005</v>
      </c>
      <c r="Q182" s="38">
        <f t="shared" si="27"/>
        <v>3.9896250000000002</v>
      </c>
      <c r="R182" s="39">
        <f t="shared" si="28"/>
        <v>160.67290025000005</v>
      </c>
    </row>
    <row r="183" spans="1:18" ht="25.5" x14ac:dyDescent="0.2">
      <c r="A183" s="1"/>
      <c r="B183" s="29">
        <v>168</v>
      </c>
      <c r="C183" s="30" t="s">
        <v>201</v>
      </c>
      <c r="D183" s="31">
        <v>10014.299999999999</v>
      </c>
      <c r="E183" s="32">
        <v>10460.94</v>
      </c>
      <c r="F183" s="33">
        <v>911</v>
      </c>
      <c r="G183" s="34">
        <v>2383</v>
      </c>
      <c r="H183" s="35" t="s">
        <v>30</v>
      </c>
      <c r="I183" s="241">
        <f t="shared" si="30"/>
        <v>159.1275</v>
      </c>
      <c r="J183" s="249">
        <v>57.541093999999994</v>
      </c>
      <c r="K183" s="245">
        <f t="shared" si="21"/>
        <v>15.912750000000001</v>
      </c>
      <c r="L183" s="38">
        <f t="shared" si="22"/>
        <v>4.7738249999999995</v>
      </c>
      <c r="M183" s="38">
        <f t="shared" si="23"/>
        <v>9.5476499999999991</v>
      </c>
      <c r="N183" s="38">
        <f t="shared" si="24"/>
        <v>3.18255</v>
      </c>
      <c r="O183" s="38">
        <f t="shared" si="25"/>
        <v>3.18255</v>
      </c>
      <c r="P183" s="38">
        <f t="shared" si="26"/>
        <v>1.9890937500000001</v>
      </c>
      <c r="Q183" s="38">
        <f t="shared" si="27"/>
        <v>7.9563750000000004</v>
      </c>
      <c r="R183" s="39">
        <f t="shared" si="28"/>
        <v>263.21338774999992</v>
      </c>
    </row>
    <row r="184" spans="1:18" ht="25.5" x14ac:dyDescent="0.2">
      <c r="A184" s="1"/>
      <c r="B184" s="29">
        <v>169</v>
      </c>
      <c r="C184" s="30" t="s">
        <v>202</v>
      </c>
      <c r="D184" s="31">
        <v>15021.47</v>
      </c>
      <c r="E184" s="32">
        <v>15691.43</v>
      </c>
      <c r="F184" s="33">
        <v>912</v>
      </c>
      <c r="G184" s="34">
        <v>2384</v>
      </c>
      <c r="H184" s="35" t="s">
        <v>30</v>
      </c>
      <c r="I184" s="241">
        <f t="shared" si="30"/>
        <v>170.26</v>
      </c>
      <c r="J184" s="249">
        <v>57.541093999999994</v>
      </c>
      <c r="K184" s="245">
        <f t="shared" si="21"/>
        <v>17.026</v>
      </c>
      <c r="L184" s="38">
        <f t="shared" si="22"/>
        <v>5.1077999999999992</v>
      </c>
      <c r="M184" s="38">
        <f t="shared" si="23"/>
        <v>10.215599999999998</v>
      </c>
      <c r="N184" s="38">
        <f t="shared" si="24"/>
        <v>3.4051999999999998</v>
      </c>
      <c r="O184" s="38">
        <f t="shared" si="25"/>
        <v>3.4051999999999998</v>
      </c>
      <c r="P184" s="38">
        <f t="shared" si="26"/>
        <v>2.12825</v>
      </c>
      <c r="Q184" s="38">
        <f t="shared" si="27"/>
        <v>8.5129999999999999</v>
      </c>
      <c r="R184" s="39">
        <f t="shared" si="28"/>
        <v>277.6021439999999</v>
      </c>
    </row>
    <row r="185" spans="1:18" ht="25.5" x14ac:dyDescent="0.2">
      <c r="A185" s="1"/>
      <c r="B185" s="29">
        <v>170</v>
      </c>
      <c r="C185" s="30" t="s">
        <v>203</v>
      </c>
      <c r="D185" s="31">
        <v>25035.77</v>
      </c>
      <c r="E185" s="32">
        <v>26152.37</v>
      </c>
      <c r="F185" s="33">
        <v>913</v>
      </c>
      <c r="G185" s="34">
        <v>2385</v>
      </c>
      <c r="H185" s="35" t="s">
        <v>30</v>
      </c>
      <c r="I185" s="241">
        <f t="shared" si="30"/>
        <v>215.72499999999999</v>
      </c>
      <c r="J185" s="249">
        <v>57.541093999999994</v>
      </c>
      <c r="K185" s="245">
        <f t="shared" si="21"/>
        <v>21.572500000000002</v>
      </c>
      <c r="L185" s="38">
        <f t="shared" si="22"/>
        <v>6.4717499999999992</v>
      </c>
      <c r="M185" s="38">
        <f t="shared" si="23"/>
        <v>12.943499999999998</v>
      </c>
      <c r="N185" s="38">
        <f t="shared" si="24"/>
        <v>4.3144999999999998</v>
      </c>
      <c r="O185" s="38">
        <f t="shared" si="25"/>
        <v>4.3144999999999998</v>
      </c>
      <c r="P185" s="38">
        <f t="shared" si="26"/>
        <v>2.6965625000000002</v>
      </c>
      <c r="Q185" s="38">
        <f t="shared" si="27"/>
        <v>10.786250000000001</v>
      </c>
      <c r="R185" s="39">
        <f t="shared" si="28"/>
        <v>336.3656565</v>
      </c>
    </row>
    <row r="186" spans="1:18" ht="25.5" x14ac:dyDescent="0.2">
      <c r="A186" s="1"/>
      <c r="B186" s="29">
        <v>171</v>
      </c>
      <c r="C186" s="30" t="s">
        <v>204</v>
      </c>
      <c r="D186" s="31">
        <v>37553.65</v>
      </c>
      <c r="E186" s="32">
        <v>39228.54</v>
      </c>
      <c r="F186" s="33">
        <v>914</v>
      </c>
      <c r="G186" s="34">
        <v>2386</v>
      </c>
      <c r="H186" s="35" t="s">
        <v>30</v>
      </c>
      <c r="I186" s="241">
        <f t="shared" si="30"/>
        <v>272.78750000000002</v>
      </c>
      <c r="J186" s="249">
        <v>57.541093999999994</v>
      </c>
      <c r="K186" s="245">
        <f t="shared" si="21"/>
        <v>27.278750000000002</v>
      </c>
      <c r="L186" s="38">
        <f t="shared" si="22"/>
        <v>8.183625000000001</v>
      </c>
      <c r="M186" s="38">
        <f t="shared" si="23"/>
        <v>16.367250000000002</v>
      </c>
      <c r="N186" s="38">
        <f t="shared" si="24"/>
        <v>5.455750000000001</v>
      </c>
      <c r="O186" s="38">
        <f t="shared" si="25"/>
        <v>5.455750000000001</v>
      </c>
      <c r="P186" s="38">
        <f t="shared" si="26"/>
        <v>3.4098437500000003</v>
      </c>
      <c r="Q186" s="38">
        <f t="shared" si="27"/>
        <v>13.639375000000001</v>
      </c>
      <c r="R186" s="39">
        <f t="shared" si="28"/>
        <v>410.1189377500001</v>
      </c>
    </row>
    <row r="187" spans="1:18" ht="25.5" x14ac:dyDescent="0.2">
      <c r="A187" s="1"/>
      <c r="B187" s="29">
        <v>172</v>
      </c>
      <c r="C187" s="30" t="s">
        <v>205</v>
      </c>
      <c r="D187" s="31">
        <v>50071.55</v>
      </c>
      <c r="E187" s="32">
        <v>52304.74</v>
      </c>
      <c r="F187" s="33">
        <v>915</v>
      </c>
      <c r="G187" s="34">
        <v>2387</v>
      </c>
      <c r="H187" s="35" t="s">
        <v>30</v>
      </c>
      <c r="I187" s="241">
        <f t="shared" si="30"/>
        <v>364.1825</v>
      </c>
      <c r="J187" s="249">
        <v>57.541093999999994</v>
      </c>
      <c r="K187" s="245">
        <f t="shared" si="21"/>
        <v>36.41825</v>
      </c>
      <c r="L187" s="38">
        <f t="shared" si="22"/>
        <v>10.925475</v>
      </c>
      <c r="M187" s="38">
        <f t="shared" si="23"/>
        <v>21.850950000000001</v>
      </c>
      <c r="N187" s="38">
        <f t="shared" si="24"/>
        <v>7.2836500000000006</v>
      </c>
      <c r="O187" s="38">
        <f t="shared" si="25"/>
        <v>7.2836500000000006</v>
      </c>
      <c r="P187" s="38">
        <f t="shared" si="26"/>
        <v>4.5522812500000001</v>
      </c>
      <c r="Q187" s="38">
        <f t="shared" si="27"/>
        <v>18.209125</v>
      </c>
      <c r="R187" s="39">
        <f t="shared" si="28"/>
        <v>528.24697525000011</v>
      </c>
    </row>
    <row r="188" spans="1:18" ht="25.5" x14ac:dyDescent="0.2">
      <c r="A188" s="1"/>
      <c r="B188" s="29">
        <v>173</v>
      </c>
      <c r="C188" s="30" t="s">
        <v>206</v>
      </c>
      <c r="D188" s="31">
        <v>62589.43</v>
      </c>
      <c r="E188" s="32">
        <v>65380.92</v>
      </c>
      <c r="F188" s="33">
        <v>916</v>
      </c>
      <c r="G188" s="34">
        <v>2388</v>
      </c>
      <c r="H188" s="35" t="s">
        <v>30</v>
      </c>
      <c r="I188" s="241">
        <f t="shared" si="30"/>
        <v>432.375</v>
      </c>
      <c r="J188" s="249">
        <v>57.541093999999994</v>
      </c>
      <c r="K188" s="245">
        <f t="shared" si="21"/>
        <v>43.237500000000004</v>
      </c>
      <c r="L188" s="38">
        <f t="shared" si="22"/>
        <v>12.97125</v>
      </c>
      <c r="M188" s="38">
        <f t="shared" si="23"/>
        <v>25.942499999999999</v>
      </c>
      <c r="N188" s="38">
        <f t="shared" si="24"/>
        <v>8.6475000000000009</v>
      </c>
      <c r="O188" s="38">
        <f t="shared" si="25"/>
        <v>8.6475000000000009</v>
      </c>
      <c r="P188" s="38">
        <f t="shared" si="26"/>
        <v>5.4046875000000005</v>
      </c>
      <c r="Q188" s="38">
        <f t="shared" si="27"/>
        <v>21.618750000000002</v>
      </c>
      <c r="R188" s="39">
        <f t="shared" si="28"/>
        <v>616.38578150000012</v>
      </c>
    </row>
    <row r="189" spans="1:18" ht="25.5" x14ac:dyDescent="0.2">
      <c r="A189" s="1"/>
      <c r="B189" s="29">
        <v>174</v>
      </c>
      <c r="C189" s="30" t="s">
        <v>207</v>
      </c>
      <c r="D189" s="31">
        <v>100143.09</v>
      </c>
      <c r="E189" s="32">
        <v>104609.47</v>
      </c>
      <c r="F189" s="33">
        <v>917</v>
      </c>
      <c r="G189" s="34">
        <v>2389</v>
      </c>
      <c r="H189" s="35" t="s">
        <v>30</v>
      </c>
      <c r="I189" s="241">
        <f t="shared" si="30"/>
        <v>568.3075</v>
      </c>
      <c r="J189" s="249">
        <v>57.541093999999994</v>
      </c>
      <c r="K189" s="245">
        <f t="shared" si="21"/>
        <v>56.830750000000002</v>
      </c>
      <c r="L189" s="38">
        <f t="shared" si="22"/>
        <v>17.049225</v>
      </c>
      <c r="M189" s="38">
        <f t="shared" si="23"/>
        <v>34.09845</v>
      </c>
      <c r="N189" s="38">
        <f t="shared" si="24"/>
        <v>11.366150000000001</v>
      </c>
      <c r="O189" s="38">
        <f t="shared" si="25"/>
        <v>11.366150000000001</v>
      </c>
      <c r="P189" s="38">
        <f t="shared" si="26"/>
        <v>7.1038437500000002</v>
      </c>
      <c r="Q189" s="38">
        <f t="shared" si="27"/>
        <v>28.415375000000001</v>
      </c>
      <c r="R189" s="39">
        <f t="shared" si="28"/>
        <v>792.0785377499999</v>
      </c>
    </row>
    <row r="190" spans="1:18" ht="25.5" x14ac:dyDescent="0.2">
      <c r="A190" s="1"/>
      <c r="B190" s="29">
        <v>175</v>
      </c>
      <c r="C190" s="30" t="s">
        <v>208</v>
      </c>
      <c r="D190" s="31">
        <v>150214.64000000001</v>
      </c>
      <c r="E190" s="32">
        <v>156914.21</v>
      </c>
      <c r="F190" s="33">
        <v>919</v>
      </c>
      <c r="G190" s="34">
        <v>2390</v>
      </c>
      <c r="H190" s="35" t="s">
        <v>30</v>
      </c>
      <c r="I190" s="241">
        <f t="shared" si="30"/>
        <v>852.22749999999996</v>
      </c>
      <c r="J190" s="249">
        <v>57.541093999999994</v>
      </c>
      <c r="K190" s="245">
        <f t="shared" si="21"/>
        <v>85.222750000000005</v>
      </c>
      <c r="L190" s="38">
        <f t="shared" si="22"/>
        <v>25.566824999999998</v>
      </c>
      <c r="M190" s="38">
        <f t="shared" si="23"/>
        <v>51.133649999999996</v>
      </c>
      <c r="N190" s="38">
        <f t="shared" si="24"/>
        <v>17.044550000000001</v>
      </c>
      <c r="O190" s="38">
        <f t="shared" si="25"/>
        <v>17.044550000000001</v>
      </c>
      <c r="P190" s="38">
        <f t="shared" si="26"/>
        <v>10.652843750000001</v>
      </c>
      <c r="Q190" s="38">
        <f t="shared" si="27"/>
        <v>42.611375000000002</v>
      </c>
      <c r="R190" s="39">
        <f t="shared" si="28"/>
        <v>1159.0451377500003</v>
      </c>
    </row>
    <row r="191" spans="1:18" ht="25.5" x14ac:dyDescent="0.2">
      <c r="A191" s="1"/>
      <c r="B191" s="29">
        <v>176</v>
      </c>
      <c r="C191" s="30" t="s">
        <v>209</v>
      </c>
      <c r="D191" s="31">
        <v>250357.73</v>
      </c>
      <c r="E191" s="32">
        <v>261523.68</v>
      </c>
      <c r="F191" s="33">
        <v>921</v>
      </c>
      <c r="G191" s="34">
        <v>2391</v>
      </c>
      <c r="H191" s="35" t="s">
        <v>30</v>
      </c>
      <c r="I191" s="241">
        <f t="shared" si="30"/>
        <v>1041.5074999999999</v>
      </c>
      <c r="J191" s="249">
        <v>57.541093999999994</v>
      </c>
      <c r="K191" s="245">
        <f t="shared" si="21"/>
        <v>104.15075</v>
      </c>
      <c r="L191" s="38">
        <f t="shared" si="22"/>
        <v>31.245224999999998</v>
      </c>
      <c r="M191" s="38">
        <f t="shared" si="23"/>
        <v>62.490449999999996</v>
      </c>
      <c r="N191" s="38">
        <f t="shared" si="24"/>
        <v>20.83015</v>
      </c>
      <c r="O191" s="38">
        <f t="shared" si="25"/>
        <v>20.83015</v>
      </c>
      <c r="P191" s="38">
        <f t="shared" si="26"/>
        <v>13.01884375</v>
      </c>
      <c r="Q191" s="38">
        <f t="shared" si="27"/>
        <v>52.075375000000001</v>
      </c>
      <c r="R191" s="39">
        <f t="shared" si="28"/>
        <v>1403.6895377499998</v>
      </c>
    </row>
    <row r="192" spans="1:18" ht="25.5" x14ac:dyDescent="0.2">
      <c r="A192" s="1"/>
      <c r="B192" s="29">
        <v>177</v>
      </c>
      <c r="C192" s="30" t="s">
        <v>210</v>
      </c>
      <c r="D192" s="31">
        <v>375536.58</v>
      </c>
      <c r="E192" s="32">
        <v>392285.51</v>
      </c>
      <c r="F192" s="33">
        <v>922</v>
      </c>
      <c r="G192" s="34">
        <v>2392</v>
      </c>
      <c r="H192" s="35" t="s">
        <v>30</v>
      </c>
      <c r="I192" s="241">
        <f>I31*0.25</f>
        <v>1230.7925</v>
      </c>
      <c r="J192" s="249">
        <v>57.541093999999994</v>
      </c>
      <c r="K192" s="245">
        <f t="shared" si="21"/>
        <v>123.07925</v>
      </c>
      <c r="L192" s="38">
        <f t="shared" si="22"/>
        <v>36.923774999999999</v>
      </c>
      <c r="M192" s="38">
        <f t="shared" si="23"/>
        <v>73.847549999999998</v>
      </c>
      <c r="N192" s="38">
        <f t="shared" si="24"/>
        <v>24.615850000000002</v>
      </c>
      <c r="O192" s="38">
        <f t="shared" si="25"/>
        <v>24.615850000000002</v>
      </c>
      <c r="P192" s="38">
        <f t="shared" si="26"/>
        <v>15.38490625</v>
      </c>
      <c r="Q192" s="38">
        <f t="shared" si="27"/>
        <v>61.539625000000001</v>
      </c>
      <c r="R192" s="39">
        <f t="shared" si="28"/>
        <v>1648.3404002499997</v>
      </c>
    </row>
    <row r="193" spans="1:18" ht="25.5" x14ac:dyDescent="0.2">
      <c r="A193" s="1"/>
      <c r="B193" s="29">
        <v>178</v>
      </c>
      <c r="C193" s="30" t="s">
        <v>211</v>
      </c>
      <c r="D193" s="31">
        <v>500715.44</v>
      </c>
      <c r="E193" s="32">
        <v>523047.35</v>
      </c>
      <c r="F193" s="33">
        <v>924</v>
      </c>
      <c r="G193" s="34">
        <v>2393</v>
      </c>
      <c r="H193" s="35" t="s">
        <v>30</v>
      </c>
      <c r="I193" s="241">
        <f>I32*0.25</f>
        <v>1420.07</v>
      </c>
      <c r="J193" s="249">
        <v>57.541093999999994</v>
      </c>
      <c r="K193" s="245">
        <f t="shared" si="21"/>
        <v>142.00700000000001</v>
      </c>
      <c r="L193" s="38">
        <f t="shared" si="22"/>
        <v>42.602099999999993</v>
      </c>
      <c r="M193" s="38">
        <f t="shared" si="23"/>
        <v>85.204199999999986</v>
      </c>
      <c r="N193" s="38">
        <f t="shared" si="24"/>
        <v>28.401399999999999</v>
      </c>
      <c r="O193" s="38">
        <f t="shared" si="25"/>
        <v>28.401399999999999</v>
      </c>
      <c r="P193" s="38">
        <f t="shared" si="26"/>
        <v>17.750875000000001</v>
      </c>
      <c r="Q193" s="38">
        <f t="shared" si="27"/>
        <v>71.003500000000003</v>
      </c>
      <c r="R193" s="39">
        <f t="shared" si="28"/>
        <v>1892.9815689999998</v>
      </c>
    </row>
    <row r="194" spans="1:18" ht="25.5" x14ac:dyDescent="0.2">
      <c r="A194" s="1"/>
      <c r="B194" s="29">
        <v>179</v>
      </c>
      <c r="C194" s="30" t="s">
        <v>212</v>
      </c>
      <c r="D194" s="31">
        <v>500715.44</v>
      </c>
      <c r="E194" s="32">
        <v>523047.35</v>
      </c>
      <c r="F194" s="33">
        <v>926</v>
      </c>
      <c r="G194" s="34">
        <v>2394</v>
      </c>
      <c r="H194" s="35" t="s">
        <v>30</v>
      </c>
      <c r="I194" s="241">
        <f>I33*0.25</f>
        <v>1515.64</v>
      </c>
      <c r="J194" s="249">
        <v>57.541093999999994</v>
      </c>
      <c r="K194" s="245">
        <f t="shared" si="21"/>
        <v>151.56400000000002</v>
      </c>
      <c r="L194" s="38">
        <f t="shared" si="22"/>
        <v>45.469200000000001</v>
      </c>
      <c r="M194" s="38">
        <f t="shared" si="23"/>
        <v>90.938400000000001</v>
      </c>
      <c r="N194" s="38">
        <f t="shared" si="24"/>
        <v>30.312800000000003</v>
      </c>
      <c r="O194" s="38">
        <f t="shared" si="25"/>
        <v>30.312800000000003</v>
      </c>
      <c r="P194" s="38">
        <f t="shared" si="26"/>
        <v>18.945500000000003</v>
      </c>
      <c r="Q194" s="38">
        <f t="shared" si="27"/>
        <v>75.782000000000011</v>
      </c>
      <c r="R194" s="39">
        <f t="shared" si="28"/>
        <v>2016.5057939999999</v>
      </c>
    </row>
    <row r="195" spans="1:18" ht="28.5" x14ac:dyDescent="0.2">
      <c r="A195" s="1"/>
      <c r="B195" s="29">
        <v>180</v>
      </c>
      <c r="C195" s="30" t="s">
        <v>213</v>
      </c>
      <c r="D195" s="31" t="s">
        <v>67</v>
      </c>
      <c r="E195" s="32" t="s">
        <v>67</v>
      </c>
      <c r="F195" s="33">
        <v>927</v>
      </c>
      <c r="G195" s="34">
        <v>2395</v>
      </c>
      <c r="H195" s="35" t="s">
        <v>30</v>
      </c>
      <c r="I195" s="241">
        <f>I52*0.25</f>
        <v>47.322499999999998</v>
      </c>
      <c r="J195" s="249">
        <v>57.541093999999994</v>
      </c>
      <c r="K195" s="245">
        <f t="shared" si="21"/>
        <v>4.7322499999999996</v>
      </c>
      <c r="L195" s="38">
        <f t="shared" si="22"/>
        <v>1.4196749999999998</v>
      </c>
      <c r="M195" s="38">
        <f t="shared" si="23"/>
        <v>2.8393499999999996</v>
      </c>
      <c r="N195" s="38">
        <f t="shared" si="24"/>
        <v>0.94645000000000001</v>
      </c>
      <c r="O195" s="38">
        <f t="shared" si="25"/>
        <v>0.94645000000000001</v>
      </c>
      <c r="P195" s="38">
        <f t="shared" si="26"/>
        <v>0.59153124999999995</v>
      </c>
      <c r="Q195" s="38">
        <f t="shared" si="27"/>
        <v>2.3661249999999998</v>
      </c>
      <c r="R195" s="39">
        <f t="shared" si="28"/>
        <v>118.70542524999998</v>
      </c>
    </row>
    <row r="196" spans="1:18" ht="144" x14ac:dyDescent="0.2">
      <c r="A196" s="1"/>
      <c r="B196" s="29">
        <v>181</v>
      </c>
      <c r="C196" s="30" t="s">
        <v>214</v>
      </c>
      <c r="D196" s="31">
        <v>625.89</v>
      </c>
      <c r="E196" s="32">
        <v>653.79999999999995</v>
      </c>
      <c r="F196" s="33">
        <v>1687</v>
      </c>
      <c r="G196" s="34">
        <v>2396</v>
      </c>
      <c r="H196" s="44" t="s">
        <v>215</v>
      </c>
      <c r="I196" s="241">
        <f t="shared" ref="I196:I208" si="31">I16*0.125</f>
        <v>13.918749999999999</v>
      </c>
      <c r="J196" s="249">
        <v>0</v>
      </c>
      <c r="K196" s="245">
        <f t="shared" si="21"/>
        <v>1.391875</v>
      </c>
      <c r="L196" s="38">
        <f t="shared" si="22"/>
        <v>0.41756249999999995</v>
      </c>
      <c r="M196" s="38">
        <f t="shared" si="23"/>
        <v>0.8351249999999999</v>
      </c>
      <c r="N196" s="38">
        <f t="shared" si="24"/>
        <v>0.27837499999999998</v>
      </c>
      <c r="O196" s="38">
        <f t="shared" si="25"/>
        <v>0.27837499999999998</v>
      </c>
      <c r="P196" s="38">
        <f t="shared" si="26"/>
        <v>0.173984375</v>
      </c>
      <c r="Q196" s="38">
        <f t="shared" si="27"/>
        <v>0.69593749999999999</v>
      </c>
      <c r="R196" s="39">
        <f t="shared" si="28"/>
        <v>17.989984375000002</v>
      </c>
    </row>
    <row r="197" spans="1:18" ht="144" x14ac:dyDescent="0.2">
      <c r="A197" s="1"/>
      <c r="B197" s="29">
        <v>182</v>
      </c>
      <c r="C197" s="30" t="s">
        <v>216</v>
      </c>
      <c r="D197" s="31">
        <v>1251.79</v>
      </c>
      <c r="E197" s="32">
        <v>1307.6199999999999</v>
      </c>
      <c r="F197" s="33">
        <v>1688</v>
      </c>
      <c r="G197" s="34">
        <v>2397</v>
      </c>
      <c r="H197" s="44" t="s">
        <v>215</v>
      </c>
      <c r="I197" s="241">
        <f t="shared" si="31"/>
        <v>21.11</v>
      </c>
      <c r="J197" s="249">
        <v>0</v>
      </c>
      <c r="K197" s="245">
        <f t="shared" si="21"/>
        <v>2.1110000000000002</v>
      </c>
      <c r="L197" s="38">
        <f t="shared" si="22"/>
        <v>0.63329999999999997</v>
      </c>
      <c r="M197" s="38">
        <f t="shared" si="23"/>
        <v>1.2665999999999999</v>
      </c>
      <c r="N197" s="38">
        <f t="shared" si="24"/>
        <v>0.42220000000000002</v>
      </c>
      <c r="O197" s="38">
        <f t="shared" si="25"/>
        <v>0.42220000000000002</v>
      </c>
      <c r="P197" s="38">
        <f t="shared" si="26"/>
        <v>0.26387500000000003</v>
      </c>
      <c r="Q197" s="38">
        <f t="shared" si="27"/>
        <v>1.0555000000000001</v>
      </c>
      <c r="R197" s="39">
        <f t="shared" si="28"/>
        <v>27.284674999999996</v>
      </c>
    </row>
    <row r="198" spans="1:18" ht="144" x14ac:dyDescent="0.2">
      <c r="A198" s="1"/>
      <c r="B198" s="29">
        <v>183</v>
      </c>
      <c r="C198" s="30" t="s">
        <v>217</v>
      </c>
      <c r="D198" s="31">
        <v>2503.58</v>
      </c>
      <c r="E198" s="32">
        <v>2615.2399999999998</v>
      </c>
      <c r="F198" s="33">
        <v>1689</v>
      </c>
      <c r="G198" s="34">
        <v>2398</v>
      </c>
      <c r="H198" s="44" t="s">
        <v>215</v>
      </c>
      <c r="I198" s="241">
        <f t="shared" si="31"/>
        <v>28.533750000000001</v>
      </c>
      <c r="J198" s="249">
        <v>0</v>
      </c>
      <c r="K198" s="245">
        <f t="shared" si="21"/>
        <v>2.8533750000000002</v>
      </c>
      <c r="L198" s="38">
        <f t="shared" si="22"/>
        <v>0.85601249999999995</v>
      </c>
      <c r="M198" s="38">
        <f t="shared" si="23"/>
        <v>1.7120249999999999</v>
      </c>
      <c r="N198" s="38">
        <f t="shared" si="24"/>
        <v>0.57067500000000004</v>
      </c>
      <c r="O198" s="38">
        <f t="shared" si="25"/>
        <v>0.57067500000000004</v>
      </c>
      <c r="P198" s="38">
        <f t="shared" si="26"/>
        <v>0.35667187500000003</v>
      </c>
      <c r="Q198" s="38">
        <f t="shared" si="27"/>
        <v>1.4266875000000001</v>
      </c>
      <c r="R198" s="39">
        <f t="shared" si="28"/>
        <v>36.879871875000006</v>
      </c>
    </row>
    <row r="199" spans="1:18" ht="144" x14ac:dyDescent="0.2">
      <c r="A199" s="1"/>
      <c r="B199" s="29">
        <v>184</v>
      </c>
      <c r="C199" s="30" t="s">
        <v>218</v>
      </c>
      <c r="D199" s="31">
        <v>5007.1499999999996</v>
      </c>
      <c r="E199" s="32">
        <v>5230.47</v>
      </c>
      <c r="F199" s="33">
        <v>1690</v>
      </c>
      <c r="G199" s="34">
        <v>2399</v>
      </c>
      <c r="H199" s="44" t="s">
        <v>215</v>
      </c>
      <c r="I199" s="241">
        <f t="shared" si="31"/>
        <v>39.896250000000002</v>
      </c>
      <c r="J199" s="249">
        <v>0</v>
      </c>
      <c r="K199" s="245">
        <f t="shared" si="21"/>
        <v>3.9896250000000002</v>
      </c>
      <c r="L199" s="38">
        <f t="shared" si="22"/>
        <v>1.1968875000000001</v>
      </c>
      <c r="M199" s="38">
        <f t="shared" si="23"/>
        <v>2.3937750000000002</v>
      </c>
      <c r="N199" s="38">
        <f t="shared" si="24"/>
        <v>0.79792500000000011</v>
      </c>
      <c r="O199" s="38">
        <f t="shared" si="25"/>
        <v>0.79792500000000011</v>
      </c>
      <c r="P199" s="38">
        <f t="shared" si="26"/>
        <v>0.49870312500000002</v>
      </c>
      <c r="Q199" s="38">
        <f t="shared" si="27"/>
        <v>1.9948125000000001</v>
      </c>
      <c r="R199" s="39">
        <f t="shared" si="28"/>
        <v>51.565903124999998</v>
      </c>
    </row>
    <row r="200" spans="1:18" ht="144" x14ac:dyDescent="0.2">
      <c r="A200" s="1"/>
      <c r="B200" s="29">
        <v>185</v>
      </c>
      <c r="C200" s="30" t="s">
        <v>219</v>
      </c>
      <c r="D200" s="31">
        <v>10014.299999999999</v>
      </c>
      <c r="E200" s="32">
        <v>10460.94</v>
      </c>
      <c r="F200" s="33">
        <v>1691</v>
      </c>
      <c r="G200" s="34">
        <v>2400</v>
      </c>
      <c r="H200" s="44" t="s">
        <v>215</v>
      </c>
      <c r="I200" s="241">
        <f t="shared" si="31"/>
        <v>79.563749999999999</v>
      </c>
      <c r="J200" s="249">
        <v>0</v>
      </c>
      <c r="K200" s="245">
        <f t="shared" si="21"/>
        <v>7.9563750000000004</v>
      </c>
      <c r="L200" s="38">
        <f t="shared" si="22"/>
        <v>2.3869124999999998</v>
      </c>
      <c r="M200" s="38">
        <f t="shared" si="23"/>
        <v>4.7738249999999995</v>
      </c>
      <c r="N200" s="38">
        <f t="shared" si="24"/>
        <v>1.591275</v>
      </c>
      <c r="O200" s="38">
        <f t="shared" si="25"/>
        <v>1.591275</v>
      </c>
      <c r="P200" s="38">
        <f t="shared" si="26"/>
        <v>0.99454687500000005</v>
      </c>
      <c r="Q200" s="38">
        <f t="shared" si="27"/>
        <v>3.9781875000000002</v>
      </c>
      <c r="R200" s="39">
        <f t="shared" si="28"/>
        <v>102.83614687499998</v>
      </c>
    </row>
    <row r="201" spans="1:18" ht="144" x14ac:dyDescent="0.2">
      <c r="A201" s="1"/>
      <c r="B201" s="29">
        <v>186</v>
      </c>
      <c r="C201" s="30" t="s">
        <v>220</v>
      </c>
      <c r="D201" s="31">
        <v>15021.47</v>
      </c>
      <c r="E201" s="32">
        <v>15691.43</v>
      </c>
      <c r="F201" s="33">
        <v>1692</v>
      </c>
      <c r="G201" s="34">
        <v>2401</v>
      </c>
      <c r="H201" s="44" t="s">
        <v>215</v>
      </c>
      <c r="I201" s="241">
        <f t="shared" si="31"/>
        <v>85.13</v>
      </c>
      <c r="J201" s="249">
        <v>0</v>
      </c>
      <c r="K201" s="245">
        <f t="shared" si="21"/>
        <v>8.5129999999999999</v>
      </c>
      <c r="L201" s="38">
        <f t="shared" si="22"/>
        <v>2.5538999999999996</v>
      </c>
      <c r="M201" s="38">
        <f t="shared" si="23"/>
        <v>5.1077999999999992</v>
      </c>
      <c r="N201" s="38">
        <f t="shared" si="24"/>
        <v>1.7025999999999999</v>
      </c>
      <c r="O201" s="38">
        <f t="shared" si="25"/>
        <v>1.7025999999999999</v>
      </c>
      <c r="P201" s="38">
        <f t="shared" si="26"/>
        <v>1.064125</v>
      </c>
      <c r="Q201" s="38">
        <f t="shared" si="27"/>
        <v>4.2565</v>
      </c>
      <c r="R201" s="39">
        <f t="shared" si="28"/>
        <v>110.03052500000001</v>
      </c>
    </row>
    <row r="202" spans="1:18" ht="144" x14ac:dyDescent="0.2">
      <c r="A202" s="1"/>
      <c r="B202" s="29">
        <v>187</v>
      </c>
      <c r="C202" s="30" t="s">
        <v>221</v>
      </c>
      <c r="D202" s="31">
        <v>25035.77</v>
      </c>
      <c r="E202" s="32">
        <v>26152.37</v>
      </c>
      <c r="F202" s="33">
        <v>1693</v>
      </c>
      <c r="G202" s="34">
        <v>2402</v>
      </c>
      <c r="H202" s="44" t="s">
        <v>215</v>
      </c>
      <c r="I202" s="241">
        <f t="shared" si="31"/>
        <v>107.8625</v>
      </c>
      <c r="J202" s="249">
        <v>0</v>
      </c>
      <c r="K202" s="245">
        <f t="shared" si="21"/>
        <v>10.786250000000001</v>
      </c>
      <c r="L202" s="38">
        <f t="shared" si="22"/>
        <v>3.2358749999999996</v>
      </c>
      <c r="M202" s="38">
        <f t="shared" si="23"/>
        <v>6.4717499999999992</v>
      </c>
      <c r="N202" s="38">
        <f t="shared" si="24"/>
        <v>2.1572499999999999</v>
      </c>
      <c r="O202" s="38">
        <f t="shared" si="25"/>
        <v>2.1572499999999999</v>
      </c>
      <c r="P202" s="38">
        <f t="shared" si="26"/>
        <v>1.3482812500000001</v>
      </c>
      <c r="Q202" s="38">
        <f t="shared" si="27"/>
        <v>5.3931250000000004</v>
      </c>
      <c r="R202" s="39">
        <f t="shared" si="28"/>
        <v>139.41228125000001</v>
      </c>
    </row>
    <row r="203" spans="1:18" ht="144" x14ac:dyDescent="0.2">
      <c r="A203" s="1"/>
      <c r="B203" s="29">
        <v>188</v>
      </c>
      <c r="C203" s="30" t="s">
        <v>222</v>
      </c>
      <c r="D203" s="31">
        <v>37553.65</v>
      </c>
      <c r="E203" s="32">
        <v>39228.54</v>
      </c>
      <c r="F203" s="33">
        <v>1694</v>
      </c>
      <c r="G203" s="34">
        <v>2403</v>
      </c>
      <c r="H203" s="44" t="s">
        <v>215</v>
      </c>
      <c r="I203" s="241">
        <f t="shared" si="31"/>
        <v>136.39375000000001</v>
      </c>
      <c r="J203" s="249">
        <v>0</v>
      </c>
      <c r="K203" s="245">
        <f t="shared" si="21"/>
        <v>13.639375000000001</v>
      </c>
      <c r="L203" s="38">
        <f t="shared" si="22"/>
        <v>4.0918125000000005</v>
      </c>
      <c r="M203" s="38">
        <f t="shared" si="23"/>
        <v>8.183625000000001</v>
      </c>
      <c r="N203" s="38">
        <f t="shared" si="24"/>
        <v>2.7278750000000005</v>
      </c>
      <c r="O203" s="38">
        <f t="shared" si="25"/>
        <v>2.7278750000000005</v>
      </c>
      <c r="P203" s="38">
        <f t="shared" si="26"/>
        <v>1.7049218750000001</v>
      </c>
      <c r="Q203" s="38">
        <f t="shared" si="27"/>
        <v>6.8196875000000006</v>
      </c>
      <c r="R203" s="39">
        <f t="shared" si="28"/>
        <v>176.28892187500003</v>
      </c>
    </row>
    <row r="204" spans="1:18" ht="144" x14ac:dyDescent="0.2">
      <c r="A204" s="1"/>
      <c r="B204" s="29">
        <v>189</v>
      </c>
      <c r="C204" s="30" t="s">
        <v>223</v>
      </c>
      <c r="D204" s="31">
        <v>50071.55</v>
      </c>
      <c r="E204" s="32">
        <v>52304.74</v>
      </c>
      <c r="F204" s="33">
        <v>1695</v>
      </c>
      <c r="G204" s="34">
        <v>2404</v>
      </c>
      <c r="H204" s="44" t="s">
        <v>215</v>
      </c>
      <c r="I204" s="241">
        <f t="shared" si="31"/>
        <v>182.09125</v>
      </c>
      <c r="J204" s="249">
        <v>0</v>
      </c>
      <c r="K204" s="245">
        <f t="shared" si="21"/>
        <v>18.209125</v>
      </c>
      <c r="L204" s="38">
        <f t="shared" si="22"/>
        <v>5.4627375000000002</v>
      </c>
      <c r="M204" s="38">
        <f t="shared" si="23"/>
        <v>10.925475</v>
      </c>
      <c r="N204" s="38">
        <f t="shared" si="24"/>
        <v>3.6418250000000003</v>
      </c>
      <c r="O204" s="38">
        <f t="shared" si="25"/>
        <v>3.6418250000000003</v>
      </c>
      <c r="P204" s="38">
        <f t="shared" si="26"/>
        <v>2.276140625</v>
      </c>
      <c r="Q204" s="38">
        <f t="shared" si="27"/>
        <v>9.1045625000000001</v>
      </c>
      <c r="R204" s="39">
        <f t="shared" si="28"/>
        <v>235.35294062500003</v>
      </c>
    </row>
    <row r="205" spans="1:18" ht="144" x14ac:dyDescent="0.2">
      <c r="A205" s="1"/>
      <c r="B205" s="29">
        <v>190</v>
      </c>
      <c r="C205" s="30" t="s">
        <v>224</v>
      </c>
      <c r="D205" s="31">
        <v>62589.43</v>
      </c>
      <c r="E205" s="32">
        <v>65380.92</v>
      </c>
      <c r="F205" s="33">
        <v>1696</v>
      </c>
      <c r="G205" s="34">
        <v>2405</v>
      </c>
      <c r="H205" s="44" t="s">
        <v>215</v>
      </c>
      <c r="I205" s="241">
        <f t="shared" si="31"/>
        <v>216.1875</v>
      </c>
      <c r="J205" s="249">
        <v>0</v>
      </c>
      <c r="K205" s="245">
        <f t="shared" si="21"/>
        <v>21.618750000000002</v>
      </c>
      <c r="L205" s="38">
        <f t="shared" si="22"/>
        <v>6.4856249999999998</v>
      </c>
      <c r="M205" s="38">
        <f t="shared" si="23"/>
        <v>12.97125</v>
      </c>
      <c r="N205" s="38">
        <f t="shared" si="24"/>
        <v>4.3237500000000004</v>
      </c>
      <c r="O205" s="38">
        <f t="shared" si="25"/>
        <v>4.3237500000000004</v>
      </c>
      <c r="P205" s="38">
        <f t="shared" si="26"/>
        <v>2.7023437500000003</v>
      </c>
      <c r="Q205" s="38">
        <f t="shared" si="27"/>
        <v>10.809375000000001</v>
      </c>
      <c r="R205" s="39">
        <f t="shared" si="28"/>
        <v>279.42234375000004</v>
      </c>
    </row>
    <row r="206" spans="1:18" ht="144" x14ac:dyDescent="0.2">
      <c r="A206" s="1"/>
      <c r="B206" s="29">
        <v>191</v>
      </c>
      <c r="C206" s="30" t="s">
        <v>225</v>
      </c>
      <c r="D206" s="31">
        <v>100143.09</v>
      </c>
      <c r="E206" s="32">
        <v>104609.47</v>
      </c>
      <c r="F206" s="33">
        <v>1697</v>
      </c>
      <c r="G206" s="34">
        <v>2406</v>
      </c>
      <c r="H206" s="44" t="s">
        <v>215</v>
      </c>
      <c r="I206" s="241">
        <f t="shared" si="31"/>
        <v>284.15375</v>
      </c>
      <c r="J206" s="249">
        <v>0</v>
      </c>
      <c r="K206" s="245">
        <f t="shared" si="21"/>
        <v>28.415375000000001</v>
      </c>
      <c r="L206" s="38">
        <f t="shared" si="22"/>
        <v>8.5246124999999999</v>
      </c>
      <c r="M206" s="38">
        <f t="shared" si="23"/>
        <v>17.049225</v>
      </c>
      <c r="N206" s="38">
        <f t="shared" si="24"/>
        <v>5.6830750000000005</v>
      </c>
      <c r="O206" s="38">
        <f t="shared" si="25"/>
        <v>5.6830750000000005</v>
      </c>
      <c r="P206" s="38">
        <f t="shared" si="26"/>
        <v>3.5519218750000001</v>
      </c>
      <c r="Q206" s="38">
        <f t="shared" si="27"/>
        <v>14.2076875</v>
      </c>
      <c r="R206" s="39">
        <f t="shared" si="28"/>
        <v>367.26872187499993</v>
      </c>
    </row>
    <row r="207" spans="1:18" ht="144" x14ac:dyDescent="0.2">
      <c r="A207" s="1"/>
      <c r="B207" s="29">
        <v>192</v>
      </c>
      <c r="C207" s="30" t="s">
        <v>226</v>
      </c>
      <c r="D207" s="31">
        <v>150214.64000000001</v>
      </c>
      <c r="E207" s="32">
        <v>156914.21</v>
      </c>
      <c r="F207" s="33">
        <v>1698</v>
      </c>
      <c r="G207" s="34">
        <v>2407</v>
      </c>
      <c r="H207" s="44" t="s">
        <v>215</v>
      </c>
      <c r="I207" s="241">
        <f t="shared" si="31"/>
        <v>426.11374999999998</v>
      </c>
      <c r="J207" s="249">
        <v>0</v>
      </c>
      <c r="K207" s="245">
        <f t="shared" si="21"/>
        <v>42.611375000000002</v>
      </c>
      <c r="L207" s="38">
        <f t="shared" si="22"/>
        <v>12.783412499999999</v>
      </c>
      <c r="M207" s="38">
        <f t="shared" si="23"/>
        <v>25.566824999999998</v>
      </c>
      <c r="N207" s="38">
        <f t="shared" si="24"/>
        <v>8.5222750000000005</v>
      </c>
      <c r="O207" s="38">
        <f t="shared" si="25"/>
        <v>8.5222750000000005</v>
      </c>
      <c r="P207" s="38">
        <f t="shared" si="26"/>
        <v>5.3264218750000003</v>
      </c>
      <c r="Q207" s="38">
        <f t="shared" si="27"/>
        <v>21.305687500000001</v>
      </c>
      <c r="R207" s="39">
        <f t="shared" si="28"/>
        <v>550.75202187500008</v>
      </c>
    </row>
    <row r="208" spans="1:18" ht="144" x14ac:dyDescent="0.2">
      <c r="A208" s="1"/>
      <c r="B208" s="29">
        <v>193</v>
      </c>
      <c r="C208" s="30" t="s">
        <v>227</v>
      </c>
      <c r="D208" s="31">
        <v>250357.73</v>
      </c>
      <c r="E208" s="32">
        <v>261523.68</v>
      </c>
      <c r="F208" s="33">
        <v>1699</v>
      </c>
      <c r="G208" s="34">
        <v>2408</v>
      </c>
      <c r="H208" s="44" t="s">
        <v>215</v>
      </c>
      <c r="I208" s="241">
        <f t="shared" si="31"/>
        <v>520.75374999999997</v>
      </c>
      <c r="J208" s="249">
        <v>0</v>
      </c>
      <c r="K208" s="245">
        <f t="shared" ref="K208:K234" si="32">0.1*I208</f>
        <v>52.075375000000001</v>
      </c>
      <c r="L208" s="38">
        <f t="shared" ref="L208:L234" si="33">0.03*I208</f>
        <v>15.622612499999999</v>
      </c>
      <c r="M208" s="38">
        <f t="shared" ref="M208:M234" si="34">0.06*I208</f>
        <v>31.245224999999998</v>
      </c>
      <c r="N208" s="38">
        <f t="shared" ref="N208:N234" si="35">0.02*I208</f>
        <v>10.415075</v>
      </c>
      <c r="O208" s="38">
        <f t="shared" ref="O208:O234" si="36">0.02*I208</f>
        <v>10.415075</v>
      </c>
      <c r="P208" s="38">
        <f t="shared" ref="P208:P234" si="37">0.0125*I208</f>
        <v>6.5094218750000001</v>
      </c>
      <c r="Q208" s="38">
        <f t="shared" ref="Q208:Q234" si="38">0.05*I208</f>
        <v>26.037687500000001</v>
      </c>
      <c r="R208" s="39">
        <f t="shared" ref="R208:R234" si="39">SUM(I208:Q208)</f>
        <v>673.07422187499992</v>
      </c>
    </row>
    <row r="209" spans="1:18" ht="144" x14ac:dyDescent="0.2">
      <c r="A209" s="1"/>
      <c r="B209" s="29">
        <v>194</v>
      </c>
      <c r="C209" s="30" t="s">
        <v>228</v>
      </c>
      <c r="D209" s="31">
        <v>375536.58</v>
      </c>
      <c r="E209" s="32">
        <v>392285.51</v>
      </c>
      <c r="F209" s="33">
        <v>1700</v>
      </c>
      <c r="G209" s="34">
        <v>2409</v>
      </c>
      <c r="H209" s="44" t="s">
        <v>215</v>
      </c>
      <c r="I209" s="241">
        <f>I31*0.125</f>
        <v>615.39625000000001</v>
      </c>
      <c r="J209" s="249">
        <v>0</v>
      </c>
      <c r="K209" s="245">
        <f t="shared" si="32"/>
        <v>61.539625000000001</v>
      </c>
      <c r="L209" s="38">
        <f t="shared" si="33"/>
        <v>18.4618875</v>
      </c>
      <c r="M209" s="38">
        <f t="shared" si="34"/>
        <v>36.923774999999999</v>
      </c>
      <c r="N209" s="38">
        <f t="shared" si="35"/>
        <v>12.307925000000001</v>
      </c>
      <c r="O209" s="38">
        <f t="shared" si="36"/>
        <v>12.307925000000001</v>
      </c>
      <c r="P209" s="38">
        <f t="shared" si="37"/>
        <v>7.6924531250000001</v>
      </c>
      <c r="Q209" s="38">
        <f t="shared" si="38"/>
        <v>30.7698125</v>
      </c>
      <c r="R209" s="39">
        <f t="shared" si="39"/>
        <v>795.39965312499999</v>
      </c>
    </row>
    <row r="210" spans="1:18" ht="144" x14ac:dyDescent="0.2">
      <c r="A210" s="1"/>
      <c r="B210" s="29">
        <v>195</v>
      </c>
      <c r="C210" s="30" t="s">
        <v>229</v>
      </c>
      <c r="D210" s="31">
        <v>500715.44</v>
      </c>
      <c r="E210" s="32">
        <v>523047.35</v>
      </c>
      <c r="F210" s="33">
        <v>1701</v>
      </c>
      <c r="G210" s="34">
        <v>2410</v>
      </c>
      <c r="H210" s="44" t="s">
        <v>215</v>
      </c>
      <c r="I210" s="241">
        <f>I32*0.125</f>
        <v>710.03499999999997</v>
      </c>
      <c r="J210" s="249">
        <v>0</v>
      </c>
      <c r="K210" s="245">
        <f t="shared" si="32"/>
        <v>71.003500000000003</v>
      </c>
      <c r="L210" s="38">
        <f t="shared" si="33"/>
        <v>21.301049999999996</v>
      </c>
      <c r="M210" s="38">
        <f t="shared" si="34"/>
        <v>42.602099999999993</v>
      </c>
      <c r="N210" s="38">
        <f t="shared" si="35"/>
        <v>14.200699999999999</v>
      </c>
      <c r="O210" s="38">
        <f t="shared" si="36"/>
        <v>14.200699999999999</v>
      </c>
      <c r="P210" s="38">
        <f t="shared" si="37"/>
        <v>8.8754375000000003</v>
      </c>
      <c r="Q210" s="38">
        <f t="shared" si="38"/>
        <v>35.501750000000001</v>
      </c>
      <c r="R210" s="39">
        <f t="shared" si="39"/>
        <v>917.72023749999994</v>
      </c>
    </row>
    <row r="211" spans="1:18" ht="144" x14ac:dyDescent="0.2">
      <c r="A211" s="1"/>
      <c r="B211" s="29">
        <v>196</v>
      </c>
      <c r="C211" s="30" t="s">
        <v>230</v>
      </c>
      <c r="D211" s="31">
        <v>500715.44</v>
      </c>
      <c r="E211" s="32">
        <v>523047.35</v>
      </c>
      <c r="F211" s="33">
        <v>1702</v>
      </c>
      <c r="G211" s="34">
        <v>2411</v>
      </c>
      <c r="H211" s="44" t="s">
        <v>215</v>
      </c>
      <c r="I211" s="241">
        <f>I33*0.125</f>
        <v>757.82</v>
      </c>
      <c r="J211" s="249">
        <v>0</v>
      </c>
      <c r="K211" s="245">
        <f t="shared" si="32"/>
        <v>75.782000000000011</v>
      </c>
      <c r="L211" s="38">
        <f t="shared" si="33"/>
        <v>22.7346</v>
      </c>
      <c r="M211" s="38">
        <f t="shared" si="34"/>
        <v>45.469200000000001</v>
      </c>
      <c r="N211" s="38">
        <f t="shared" si="35"/>
        <v>15.156400000000001</v>
      </c>
      <c r="O211" s="38">
        <f t="shared" si="36"/>
        <v>15.156400000000001</v>
      </c>
      <c r="P211" s="38">
        <f t="shared" si="37"/>
        <v>9.4727500000000013</v>
      </c>
      <c r="Q211" s="38">
        <f t="shared" si="38"/>
        <v>37.891000000000005</v>
      </c>
      <c r="R211" s="39">
        <f t="shared" si="39"/>
        <v>979.48235</v>
      </c>
    </row>
    <row r="212" spans="1:18" ht="28.5" x14ac:dyDescent="0.2">
      <c r="B212" s="29">
        <v>197</v>
      </c>
      <c r="C212" s="30" t="s">
        <v>231</v>
      </c>
      <c r="D212" s="31" t="s">
        <v>67</v>
      </c>
      <c r="E212" s="32" t="s">
        <v>67</v>
      </c>
      <c r="F212" s="33">
        <v>943</v>
      </c>
      <c r="G212" s="34">
        <v>2427</v>
      </c>
      <c r="H212" s="44">
        <v>2426</v>
      </c>
      <c r="I212" s="241">
        <v>11.14</v>
      </c>
      <c r="J212" s="249">
        <v>0</v>
      </c>
      <c r="K212" s="245">
        <f t="shared" si="32"/>
        <v>1.1140000000000001</v>
      </c>
      <c r="L212" s="38">
        <f t="shared" si="33"/>
        <v>0.3342</v>
      </c>
      <c r="M212" s="38">
        <f t="shared" si="34"/>
        <v>0.66839999999999999</v>
      </c>
      <c r="N212" s="38">
        <f t="shared" si="35"/>
        <v>0.22280000000000003</v>
      </c>
      <c r="O212" s="38">
        <f t="shared" si="36"/>
        <v>0.22280000000000003</v>
      </c>
      <c r="P212" s="38">
        <f t="shared" si="37"/>
        <v>0.13925000000000001</v>
      </c>
      <c r="Q212" s="38">
        <f t="shared" si="38"/>
        <v>0.55700000000000005</v>
      </c>
      <c r="R212" s="39">
        <f t="shared" si="39"/>
        <v>14.39845</v>
      </c>
    </row>
    <row r="213" spans="1:18" ht="28.5" x14ac:dyDescent="0.2">
      <c r="B213" s="29">
        <v>198</v>
      </c>
      <c r="C213" s="30" t="s">
        <v>232</v>
      </c>
      <c r="D213" s="31" t="s">
        <v>67</v>
      </c>
      <c r="E213" s="32" t="s">
        <v>67</v>
      </c>
      <c r="F213" s="33">
        <v>944</v>
      </c>
      <c r="G213" s="34">
        <v>2428</v>
      </c>
      <c r="H213" s="35" t="s">
        <v>30</v>
      </c>
      <c r="I213" s="241">
        <v>44.53</v>
      </c>
      <c r="J213" s="249">
        <v>0</v>
      </c>
      <c r="K213" s="245">
        <f t="shared" si="32"/>
        <v>4.4530000000000003</v>
      </c>
      <c r="L213" s="38">
        <f t="shared" si="33"/>
        <v>1.3359000000000001</v>
      </c>
      <c r="M213" s="38">
        <f t="shared" si="34"/>
        <v>2.6718000000000002</v>
      </c>
      <c r="N213" s="38">
        <f t="shared" si="35"/>
        <v>0.89060000000000006</v>
      </c>
      <c r="O213" s="38">
        <f t="shared" si="36"/>
        <v>0.89060000000000006</v>
      </c>
      <c r="P213" s="38">
        <f t="shared" si="37"/>
        <v>0.55662500000000004</v>
      </c>
      <c r="Q213" s="38">
        <f t="shared" si="38"/>
        <v>2.2265000000000001</v>
      </c>
      <c r="R213" s="39">
        <f t="shared" si="39"/>
        <v>57.555025000000001</v>
      </c>
    </row>
    <row r="214" spans="1:18" ht="28.5" x14ac:dyDescent="0.2">
      <c r="B214" s="29">
        <v>199</v>
      </c>
      <c r="C214" s="30" t="s">
        <v>233</v>
      </c>
      <c r="D214" s="31" t="s">
        <v>67</v>
      </c>
      <c r="E214" s="32" t="s">
        <v>67</v>
      </c>
      <c r="F214" s="33">
        <v>945</v>
      </c>
      <c r="G214" s="34">
        <v>2429</v>
      </c>
      <c r="H214" s="35" t="s">
        <v>30</v>
      </c>
      <c r="I214" s="241">
        <v>11.14</v>
      </c>
      <c r="J214" s="249">
        <v>0</v>
      </c>
      <c r="K214" s="245">
        <f t="shared" si="32"/>
        <v>1.1140000000000001</v>
      </c>
      <c r="L214" s="38">
        <f t="shared" si="33"/>
        <v>0.3342</v>
      </c>
      <c r="M214" s="38">
        <f t="shared" si="34"/>
        <v>0.66839999999999999</v>
      </c>
      <c r="N214" s="38">
        <f t="shared" si="35"/>
        <v>0.22280000000000003</v>
      </c>
      <c r="O214" s="38">
        <f t="shared" si="36"/>
        <v>0.22280000000000003</v>
      </c>
      <c r="P214" s="38">
        <f t="shared" si="37"/>
        <v>0.13925000000000001</v>
      </c>
      <c r="Q214" s="38">
        <f t="shared" si="38"/>
        <v>0.55700000000000005</v>
      </c>
      <c r="R214" s="39">
        <f t="shared" si="39"/>
        <v>14.39845</v>
      </c>
    </row>
    <row r="215" spans="1:18" ht="28.5" x14ac:dyDescent="0.2">
      <c r="B215" s="29">
        <v>200</v>
      </c>
      <c r="C215" s="30" t="s">
        <v>234</v>
      </c>
      <c r="D215" s="31" t="s">
        <v>67</v>
      </c>
      <c r="E215" s="32" t="s">
        <v>67</v>
      </c>
      <c r="F215" s="33">
        <v>946</v>
      </c>
      <c r="G215" s="34">
        <v>2430</v>
      </c>
      <c r="H215" s="35" t="s">
        <v>30</v>
      </c>
      <c r="I215" s="241">
        <v>7.43</v>
      </c>
      <c r="J215" s="249">
        <v>0</v>
      </c>
      <c r="K215" s="245">
        <f t="shared" si="32"/>
        <v>0.74299999999999999</v>
      </c>
      <c r="L215" s="38">
        <f t="shared" si="33"/>
        <v>0.22289999999999999</v>
      </c>
      <c r="M215" s="38">
        <f t="shared" si="34"/>
        <v>0.44579999999999997</v>
      </c>
      <c r="N215" s="38">
        <f t="shared" si="35"/>
        <v>0.14860000000000001</v>
      </c>
      <c r="O215" s="38">
        <f t="shared" si="36"/>
        <v>0.14860000000000001</v>
      </c>
      <c r="P215" s="38">
        <f t="shared" si="37"/>
        <v>9.2874999999999999E-2</v>
      </c>
      <c r="Q215" s="38">
        <f t="shared" si="38"/>
        <v>0.3715</v>
      </c>
      <c r="R215" s="39">
        <f t="shared" si="39"/>
        <v>9.6032749999999982</v>
      </c>
    </row>
    <row r="216" spans="1:18" ht="28.5" x14ac:dyDescent="0.2">
      <c r="A216" s="56"/>
      <c r="B216" s="29">
        <v>201</v>
      </c>
      <c r="C216" s="30" t="s">
        <v>235</v>
      </c>
      <c r="D216" s="31" t="s">
        <v>67</v>
      </c>
      <c r="E216" s="32" t="s">
        <v>67</v>
      </c>
      <c r="F216" s="33">
        <v>947</v>
      </c>
      <c r="G216" s="34">
        <v>2431</v>
      </c>
      <c r="H216" s="35" t="s">
        <v>30</v>
      </c>
      <c r="I216" s="241">
        <v>57.53</v>
      </c>
      <c r="J216" s="249">
        <v>0</v>
      </c>
      <c r="K216" s="245">
        <f t="shared" si="32"/>
        <v>5.7530000000000001</v>
      </c>
      <c r="L216" s="38">
        <f t="shared" si="33"/>
        <v>1.7259</v>
      </c>
      <c r="M216" s="38">
        <f t="shared" si="34"/>
        <v>3.4518</v>
      </c>
      <c r="N216" s="38">
        <f t="shared" si="35"/>
        <v>1.1506000000000001</v>
      </c>
      <c r="O216" s="38">
        <f t="shared" si="36"/>
        <v>1.1506000000000001</v>
      </c>
      <c r="P216" s="38">
        <f t="shared" si="37"/>
        <v>0.71912500000000001</v>
      </c>
      <c r="Q216" s="38">
        <f t="shared" si="38"/>
        <v>2.8765000000000001</v>
      </c>
      <c r="R216" s="39">
        <f t="shared" si="39"/>
        <v>74.35752500000001</v>
      </c>
    </row>
    <row r="217" spans="1:18" ht="28.5" x14ac:dyDescent="0.2">
      <c r="B217" s="29">
        <v>202</v>
      </c>
      <c r="C217" s="30" t="s">
        <v>236</v>
      </c>
      <c r="D217" s="31" t="s">
        <v>67</v>
      </c>
      <c r="E217" s="32" t="s">
        <v>67</v>
      </c>
      <c r="F217" s="33">
        <v>948</v>
      </c>
      <c r="G217" s="34">
        <v>2432</v>
      </c>
      <c r="H217" s="35" t="s">
        <v>30</v>
      </c>
      <c r="I217" s="241">
        <v>57.53</v>
      </c>
      <c r="J217" s="249">
        <v>0</v>
      </c>
      <c r="K217" s="245">
        <f t="shared" si="32"/>
        <v>5.7530000000000001</v>
      </c>
      <c r="L217" s="38">
        <f t="shared" si="33"/>
        <v>1.7259</v>
      </c>
      <c r="M217" s="38">
        <f t="shared" si="34"/>
        <v>3.4518</v>
      </c>
      <c r="N217" s="38">
        <f t="shared" si="35"/>
        <v>1.1506000000000001</v>
      </c>
      <c r="O217" s="38">
        <f t="shared" si="36"/>
        <v>1.1506000000000001</v>
      </c>
      <c r="P217" s="38">
        <f t="shared" si="37"/>
        <v>0.71912500000000001</v>
      </c>
      <c r="Q217" s="38">
        <f t="shared" si="38"/>
        <v>2.8765000000000001</v>
      </c>
      <c r="R217" s="39">
        <f t="shared" si="39"/>
        <v>74.35752500000001</v>
      </c>
    </row>
    <row r="218" spans="1:18" ht="31.5" x14ac:dyDescent="0.2">
      <c r="A218" s="55" t="s">
        <v>237</v>
      </c>
      <c r="B218" s="29">
        <v>203</v>
      </c>
      <c r="C218" s="57" t="s">
        <v>238</v>
      </c>
      <c r="D218" s="58" t="s">
        <v>67</v>
      </c>
      <c r="E218" s="58" t="s">
        <v>67</v>
      </c>
      <c r="F218" s="59">
        <v>0</v>
      </c>
      <c r="G218" s="60">
        <v>3710</v>
      </c>
      <c r="H218" s="61" t="s">
        <v>30</v>
      </c>
      <c r="I218" s="243">
        <v>5.56</v>
      </c>
      <c r="J218" s="249">
        <v>0</v>
      </c>
      <c r="K218" s="245">
        <f t="shared" si="32"/>
        <v>0.55599999999999994</v>
      </c>
      <c r="L218" s="38">
        <f t="shared" si="33"/>
        <v>0.16679999999999998</v>
      </c>
      <c r="M218" s="38">
        <f t="shared" si="34"/>
        <v>0.33359999999999995</v>
      </c>
      <c r="N218" s="38">
        <f t="shared" si="35"/>
        <v>0.11119999999999999</v>
      </c>
      <c r="O218" s="38">
        <f t="shared" si="36"/>
        <v>0.11119999999999999</v>
      </c>
      <c r="P218" s="38">
        <f t="shared" si="37"/>
        <v>6.9499999999999992E-2</v>
      </c>
      <c r="Q218" s="38">
        <f t="shared" si="38"/>
        <v>0.27799999999999997</v>
      </c>
      <c r="R218" s="39">
        <f t="shared" si="39"/>
        <v>7.1862999999999992</v>
      </c>
    </row>
    <row r="219" spans="1:18" ht="28.5" x14ac:dyDescent="0.2">
      <c r="B219" s="29">
        <v>204</v>
      </c>
      <c r="C219" s="30" t="s">
        <v>239</v>
      </c>
      <c r="D219" s="31" t="s">
        <v>67</v>
      </c>
      <c r="E219" s="32" t="s">
        <v>67</v>
      </c>
      <c r="F219" s="33">
        <v>949</v>
      </c>
      <c r="G219" s="34">
        <v>2433</v>
      </c>
      <c r="H219" s="35" t="s">
        <v>30</v>
      </c>
      <c r="I219" s="241">
        <v>5.56</v>
      </c>
      <c r="J219" s="249">
        <v>0</v>
      </c>
      <c r="K219" s="245">
        <f t="shared" si="32"/>
        <v>0.55599999999999994</v>
      </c>
      <c r="L219" s="38">
        <f t="shared" si="33"/>
        <v>0.16679999999999998</v>
      </c>
      <c r="M219" s="38">
        <f t="shared" si="34"/>
        <v>0.33359999999999995</v>
      </c>
      <c r="N219" s="38">
        <f t="shared" si="35"/>
        <v>0.11119999999999999</v>
      </c>
      <c r="O219" s="38">
        <f t="shared" si="36"/>
        <v>0.11119999999999999</v>
      </c>
      <c r="P219" s="38">
        <f t="shared" si="37"/>
        <v>6.9499999999999992E-2</v>
      </c>
      <c r="Q219" s="38">
        <f t="shared" si="38"/>
        <v>0.27799999999999997</v>
      </c>
      <c r="R219" s="39">
        <f t="shared" si="39"/>
        <v>7.1862999999999992</v>
      </c>
    </row>
    <row r="220" spans="1:18" ht="28.5" x14ac:dyDescent="0.2">
      <c r="B220" s="29">
        <v>205</v>
      </c>
      <c r="C220" s="30" t="s">
        <v>240</v>
      </c>
      <c r="D220" s="31" t="s">
        <v>67</v>
      </c>
      <c r="E220" s="32" t="s">
        <v>67</v>
      </c>
      <c r="F220" s="33">
        <v>950</v>
      </c>
      <c r="G220" s="34">
        <v>2434</v>
      </c>
      <c r="H220" s="35" t="s">
        <v>30</v>
      </c>
      <c r="I220" s="241">
        <v>11.14</v>
      </c>
      <c r="J220" s="249">
        <v>0</v>
      </c>
      <c r="K220" s="245">
        <f t="shared" si="32"/>
        <v>1.1140000000000001</v>
      </c>
      <c r="L220" s="38">
        <f t="shared" si="33"/>
        <v>0.3342</v>
      </c>
      <c r="M220" s="38">
        <f t="shared" si="34"/>
        <v>0.66839999999999999</v>
      </c>
      <c r="N220" s="38">
        <f t="shared" si="35"/>
        <v>0.22280000000000003</v>
      </c>
      <c r="O220" s="38">
        <f t="shared" si="36"/>
        <v>0.22280000000000003</v>
      </c>
      <c r="P220" s="38">
        <f t="shared" si="37"/>
        <v>0.13925000000000001</v>
      </c>
      <c r="Q220" s="38">
        <f t="shared" si="38"/>
        <v>0.55700000000000005</v>
      </c>
      <c r="R220" s="39">
        <f t="shared" si="39"/>
        <v>14.39845</v>
      </c>
    </row>
    <row r="221" spans="1:18" ht="28.5" x14ac:dyDescent="0.2">
      <c r="B221" s="29">
        <v>206</v>
      </c>
      <c r="C221" s="30" t="s">
        <v>241</v>
      </c>
      <c r="D221" s="31" t="s">
        <v>67</v>
      </c>
      <c r="E221" s="32" t="s">
        <v>67</v>
      </c>
      <c r="F221" s="33">
        <v>951</v>
      </c>
      <c r="G221" s="34">
        <v>2435</v>
      </c>
      <c r="H221" s="35" t="s">
        <v>30</v>
      </c>
      <c r="I221" s="241">
        <v>228.27</v>
      </c>
      <c r="J221" s="249">
        <v>0</v>
      </c>
      <c r="K221" s="245">
        <f t="shared" si="32"/>
        <v>22.827000000000002</v>
      </c>
      <c r="L221" s="38">
        <f t="shared" si="33"/>
        <v>6.8480999999999996</v>
      </c>
      <c r="M221" s="38">
        <f t="shared" si="34"/>
        <v>13.696199999999999</v>
      </c>
      <c r="N221" s="38">
        <f t="shared" si="35"/>
        <v>4.5654000000000003</v>
      </c>
      <c r="O221" s="38">
        <f t="shared" si="36"/>
        <v>4.5654000000000003</v>
      </c>
      <c r="P221" s="38">
        <f t="shared" si="37"/>
        <v>2.8533750000000002</v>
      </c>
      <c r="Q221" s="38">
        <f t="shared" si="38"/>
        <v>11.413500000000001</v>
      </c>
      <c r="R221" s="39">
        <f t="shared" si="39"/>
        <v>295.03897500000005</v>
      </c>
    </row>
    <row r="222" spans="1:18" ht="28.5" x14ac:dyDescent="0.2">
      <c r="B222" s="29">
        <v>207</v>
      </c>
      <c r="C222" s="30" t="s">
        <v>242</v>
      </c>
      <c r="D222" s="31" t="s">
        <v>67</v>
      </c>
      <c r="E222" s="32" t="s">
        <v>67</v>
      </c>
      <c r="F222" s="33">
        <v>952</v>
      </c>
      <c r="G222" s="34">
        <v>2436</v>
      </c>
      <c r="H222" s="35" t="s">
        <v>30</v>
      </c>
      <c r="I222" s="241">
        <v>189.29</v>
      </c>
      <c r="J222" s="249">
        <v>0</v>
      </c>
      <c r="K222" s="245">
        <f t="shared" si="32"/>
        <v>18.928999999999998</v>
      </c>
      <c r="L222" s="38">
        <f t="shared" si="33"/>
        <v>5.6786999999999992</v>
      </c>
      <c r="M222" s="38">
        <f t="shared" si="34"/>
        <v>11.357399999999998</v>
      </c>
      <c r="N222" s="38">
        <f t="shared" si="35"/>
        <v>3.7858000000000001</v>
      </c>
      <c r="O222" s="38">
        <f t="shared" si="36"/>
        <v>3.7858000000000001</v>
      </c>
      <c r="P222" s="38">
        <f t="shared" si="37"/>
        <v>2.3661249999999998</v>
      </c>
      <c r="Q222" s="38">
        <f t="shared" si="38"/>
        <v>9.4644999999999992</v>
      </c>
      <c r="R222" s="39">
        <f t="shared" si="39"/>
        <v>244.65732499999996</v>
      </c>
    </row>
    <row r="223" spans="1:18" ht="28.5" x14ac:dyDescent="0.2">
      <c r="B223" s="29">
        <v>208</v>
      </c>
      <c r="C223" s="30" t="s">
        <v>243</v>
      </c>
      <c r="D223" s="31" t="s">
        <v>67</v>
      </c>
      <c r="E223" s="32" t="s">
        <v>67</v>
      </c>
      <c r="F223" s="33">
        <v>953</v>
      </c>
      <c r="G223" s="34">
        <v>2437</v>
      </c>
      <c r="H223" s="35" t="s">
        <v>30</v>
      </c>
      <c r="I223" s="241">
        <v>18.559999999999999</v>
      </c>
      <c r="J223" s="249">
        <v>0</v>
      </c>
      <c r="K223" s="245">
        <f t="shared" si="32"/>
        <v>1.8559999999999999</v>
      </c>
      <c r="L223" s="38">
        <f t="shared" si="33"/>
        <v>0.55679999999999996</v>
      </c>
      <c r="M223" s="38">
        <f t="shared" si="34"/>
        <v>1.1135999999999999</v>
      </c>
      <c r="N223" s="38">
        <f t="shared" si="35"/>
        <v>0.37119999999999997</v>
      </c>
      <c r="O223" s="38">
        <f t="shared" si="36"/>
        <v>0.37119999999999997</v>
      </c>
      <c r="P223" s="38">
        <f t="shared" si="37"/>
        <v>0.23199999999999998</v>
      </c>
      <c r="Q223" s="38">
        <f t="shared" si="38"/>
        <v>0.92799999999999994</v>
      </c>
      <c r="R223" s="39">
        <f t="shared" si="39"/>
        <v>23.988800000000001</v>
      </c>
    </row>
    <row r="224" spans="1:18" ht="28.5" x14ac:dyDescent="0.2">
      <c r="B224" s="29">
        <v>209</v>
      </c>
      <c r="C224" s="30" t="s">
        <v>244</v>
      </c>
      <c r="D224" s="31" t="s">
        <v>67</v>
      </c>
      <c r="E224" s="32" t="s">
        <v>67</v>
      </c>
      <c r="F224" s="33">
        <v>954</v>
      </c>
      <c r="G224" s="34">
        <v>2438</v>
      </c>
      <c r="H224" s="35" t="s">
        <v>30</v>
      </c>
      <c r="I224" s="241">
        <v>74.209999999999994</v>
      </c>
      <c r="J224" s="249">
        <v>0</v>
      </c>
      <c r="K224" s="245">
        <f t="shared" si="32"/>
        <v>7.4209999999999994</v>
      </c>
      <c r="L224" s="38">
        <f t="shared" si="33"/>
        <v>2.2262999999999997</v>
      </c>
      <c r="M224" s="38">
        <f t="shared" si="34"/>
        <v>4.4525999999999994</v>
      </c>
      <c r="N224" s="38">
        <f t="shared" si="35"/>
        <v>1.4842</v>
      </c>
      <c r="O224" s="38">
        <f t="shared" si="36"/>
        <v>1.4842</v>
      </c>
      <c r="P224" s="38">
        <f t="shared" si="37"/>
        <v>0.92762499999999992</v>
      </c>
      <c r="Q224" s="38">
        <f t="shared" si="38"/>
        <v>3.7104999999999997</v>
      </c>
      <c r="R224" s="39">
        <f t="shared" si="39"/>
        <v>95.916425000000004</v>
      </c>
    </row>
    <row r="225" spans="1:18" ht="28.5" x14ac:dyDescent="0.2">
      <c r="B225" s="29">
        <v>210</v>
      </c>
      <c r="C225" s="30" t="s">
        <v>245</v>
      </c>
      <c r="D225" s="31" t="s">
        <v>67</v>
      </c>
      <c r="E225" s="32" t="s">
        <v>67</v>
      </c>
      <c r="F225" s="33">
        <v>955</v>
      </c>
      <c r="G225" s="34">
        <v>2439</v>
      </c>
      <c r="H225" s="35" t="s">
        <v>30</v>
      </c>
      <c r="I225" s="241">
        <v>18.559999999999999</v>
      </c>
      <c r="J225" s="249">
        <v>0</v>
      </c>
      <c r="K225" s="245">
        <f t="shared" si="32"/>
        <v>1.8559999999999999</v>
      </c>
      <c r="L225" s="38">
        <f t="shared" si="33"/>
        <v>0.55679999999999996</v>
      </c>
      <c r="M225" s="38">
        <f t="shared" si="34"/>
        <v>1.1135999999999999</v>
      </c>
      <c r="N225" s="38">
        <f t="shared" si="35"/>
        <v>0.37119999999999997</v>
      </c>
      <c r="O225" s="38">
        <f t="shared" si="36"/>
        <v>0.37119999999999997</v>
      </c>
      <c r="P225" s="38">
        <f t="shared" si="37"/>
        <v>0.23199999999999998</v>
      </c>
      <c r="Q225" s="38">
        <f t="shared" si="38"/>
        <v>0.92799999999999994</v>
      </c>
      <c r="R225" s="39">
        <f t="shared" si="39"/>
        <v>23.988800000000001</v>
      </c>
    </row>
    <row r="226" spans="1:18" ht="28.5" x14ac:dyDescent="0.2">
      <c r="B226" s="29">
        <v>211</v>
      </c>
      <c r="C226" s="30" t="s">
        <v>246</v>
      </c>
      <c r="D226" s="31" t="s">
        <v>67</v>
      </c>
      <c r="E226" s="32" t="s">
        <v>67</v>
      </c>
      <c r="F226" s="33">
        <v>956</v>
      </c>
      <c r="G226" s="34">
        <v>2440</v>
      </c>
      <c r="H226" s="35" t="s">
        <v>30</v>
      </c>
      <c r="I226" s="241">
        <v>18.559999999999999</v>
      </c>
      <c r="J226" s="249">
        <v>0</v>
      </c>
      <c r="K226" s="245">
        <f t="shared" si="32"/>
        <v>1.8559999999999999</v>
      </c>
      <c r="L226" s="38">
        <f t="shared" si="33"/>
        <v>0.55679999999999996</v>
      </c>
      <c r="M226" s="38">
        <f t="shared" si="34"/>
        <v>1.1135999999999999</v>
      </c>
      <c r="N226" s="38">
        <f t="shared" si="35"/>
        <v>0.37119999999999997</v>
      </c>
      <c r="O226" s="38">
        <f t="shared" si="36"/>
        <v>0.37119999999999997</v>
      </c>
      <c r="P226" s="38">
        <f t="shared" si="37"/>
        <v>0.23199999999999998</v>
      </c>
      <c r="Q226" s="38">
        <f t="shared" si="38"/>
        <v>0.92799999999999994</v>
      </c>
      <c r="R226" s="39">
        <f t="shared" si="39"/>
        <v>23.988800000000001</v>
      </c>
    </row>
    <row r="227" spans="1:18" ht="28.5" x14ac:dyDescent="0.2">
      <c r="B227" s="29">
        <v>212</v>
      </c>
      <c r="C227" s="30" t="s">
        <v>247</v>
      </c>
      <c r="D227" s="31" t="s">
        <v>67</v>
      </c>
      <c r="E227" s="32" t="s">
        <v>67</v>
      </c>
      <c r="F227" s="33">
        <v>957</v>
      </c>
      <c r="G227" s="34">
        <v>2441</v>
      </c>
      <c r="H227" s="35" t="s">
        <v>30</v>
      </c>
      <c r="I227" s="241">
        <v>18.559999999999999</v>
      </c>
      <c r="J227" s="249">
        <v>0</v>
      </c>
      <c r="K227" s="245">
        <f t="shared" si="32"/>
        <v>1.8559999999999999</v>
      </c>
      <c r="L227" s="38">
        <f t="shared" si="33"/>
        <v>0.55679999999999996</v>
      </c>
      <c r="M227" s="38">
        <f t="shared" si="34"/>
        <v>1.1135999999999999</v>
      </c>
      <c r="N227" s="38">
        <f t="shared" si="35"/>
        <v>0.37119999999999997</v>
      </c>
      <c r="O227" s="38">
        <f t="shared" si="36"/>
        <v>0.37119999999999997</v>
      </c>
      <c r="P227" s="38">
        <f t="shared" si="37"/>
        <v>0.23199999999999998</v>
      </c>
      <c r="Q227" s="38">
        <f t="shared" si="38"/>
        <v>0.92799999999999994</v>
      </c>
      <c r="R227" s="39">
        <f t="shared" si="39"/>
        <v>23.988800000000001</v>
      </c>
    </row>
    <row r="228" spans="1:18" ht="28.5" x14ac:dyDescent="0.2">
      <c r="B228" s="29">
        <v>213</v>
      </c>
      <c r="C228" s="30" t="s">
        <v>248</v>
      </c>
      <c r="D228" s="31" t="s">
        <v>67</v>
      </c>
      <c r="E228" s="32" t="s">
        <v>67</v>
      </c>
      <c r="F228" s="33">
        <v>958</v>
      </c>
      <c r="G228" s="34">
        <v>2442</v>
      </c>
      <c r="H228" s="35" t="s">
        <v>30</v>
      </c>
      <c r="I228" s="241">
        <v>57.53</v>
      </c>
      <c r="J228" s="249">
        <v>19.986642</v>
      </c>
      <c r="K228" s="245">
        <f t="shared" si="32"/>
        <v>5.7530000000000001</v>
      </c>
      <c r="L228" s="38">
        <f t="shared" si="33"/>
        <v>1.7259</v>
      </c>
      <c r="M228" s="38">
        <f t="shared" si="34"/>
        <v>3.4518</v>
      </c>
      <c r="N228" s="38">
        <f t="shared" si="35"/>
        <v>1.1506000000000001</v>
      </c>
      <c r="O228" s="38">
        <f t="shared" si="36"/>
        <v>1.1506000000000001</v>
      </c>
      <c r="P228" s="38">
        <f t="shared" si="37"/>
        <v>0.71912500000000001</v>
      </c>
      <c r="Q228" s="38">
        <f t="shared" si="38"/>
        <v>2.8765000000000001</v>
      </c>
      <c r="R228" s="39">
        <f t="shared" si="39"/>
        <v>94.344166999999999</v>
      </c>
    </row>
    <row r="229" spans="1:18" ht="28.5" x14ac:dyDescent="0.2">
      <c r="B229" s="29">
        <v>214</v>
      </c>
      <c r="C229" s="30" t="s">
        <v>249</v>
      </c>
      <c r="D229" s="31" t="s">
        <v>67</v>
      </c>
      <c r="E229" s="32" t="s">
        <v>67</v>
      </c>
      <c r="F229" s="33">
        <v>959</v>
      </c>
      <c r="G229" s="34">
        <v>2443</v>
      </c>
      <c r="H229" s="44">
        <v>2442</v>
      </c>
      <c r="I229" s="241">
        <v>3.72</v>
      </c>
      <c r="J229" s="249">
        <v>0</v>
      </c>
      <c r="K229" s="245">
        <f t="shared" si="32"/>
        <v>0.37200000000000005</v>
      </c>
      <c r="L229" s="38">
        <f t="shared" si="33"/>
        <v>0.1116</v>
      </c>
      <c r="M229" s="38">
        <f t="shared" si="34"/>
        <v>0.22320000000000001</v>
      </c>
      <c r="N229" s="38">
        <f t="shared" si="35"/>
        <v>7.4400000000000008E-2</v>
      </c>
      <c r="O229" s="38">
        <f t="shared" si="36"/>
        <v>7.4400000000000008E-2</v>
      </c>
      <c r="P229" s="38">
        <f t="shared" si="37"/>
        <v>4.6500000000000007E-2</v>
      </c>
      <c r="Q229" s="38">
        <f t="shared" si="38"/>
        <v>0.18600000000000003</v>
      </c>
      <c r="R229" s="39">
        <f t="shared" si="39"/>
        <v>4.8081000000000005</v>
      </c>
    </row>
    <row r="230" spans="1:18" ht="28.5" x14ac:dyDescent="0.2">
      <c r="B230" s="29">
        <v>215</v>
      </c>
      <c r="C230" s="30" t="s">
        <v>250</v>
      </c>
      <c r="D230" s="31" t="s">
        <v>67</v>
      </c>
      <c r="E230" s="32" t="s">
        <v>67</v>
      </c>
      <c r="F230" s="33">
        <v>960</v>
      </c>
      <c r="G230" s="34">
        <v>2444</v>
      </c>
      <c r="H230" s="44">
        <v>2442</v>
      </c>
      <c r="I230" s="241">
        <v>11.14</v>
      </c>
      <c r="J230" s="249">
        <v>0</v>
      </c>
      <c r="K230" s="245">
        <f t="shared" si="32"/>
        <v>1.1140000000000001</v>
      </c>
      <c r="L230" s="38">
        <f t="shared" si="33"/>
        <v>0.3342</v>
      </c>
      <c r="M230" s="38">
        <f t="shared" si="34"/>
        <v>0.66839999999999999</v>
      </c>
      <c r="N230" s="38">
        <f t="shared" si="35"/>
        <v>0.22280000000000003</v>
      </c>
      <c r="O230" s="38">
        <f t="shared" si="36"/>
        <v>0.22280000000000003</v>
      </c>
      <c r="P230" s="38">
        <f t="shared" si="37"/>
        <v>0.13925000000000001</v>
      </c>
      <c r="Q230" s="38">
        <f t="shared" si="38"/>
        <v>0.55700000000000005</v>
      </c>
      <c r="R230" s="39">
        <f t="shared" si="39"/>
        <v>14.39845</v>
      </c>
    </row>
    <row r="231" spans="1:18" ht="28.5" x14ac:dyDescent="0.2">
      <c r="B231" s="29">
        <v>216</v>
      </c>
      <c r="C231" s="30" t="s">
        <v>251</v>
      </c>
      <c r="D231" s="31" t="s">
        <v>67</v>
      </c>
      <c r="E231" s="32" t="s">
        <v>67</v>
      </c>
      <c r="F231" s="33">
        <v>961</v>
      </c>
      <c r="G231" s="34">
        <v>2445</v>
      </c>
      <c r="H231" s="35" t="s">
        <v>30</v>
      </c>
      <c r="I231" s="241">
        <v>0.62</v>
      </c>
      <c r="J231" s="249">
        <v>0.17724200000000001</v>
      </c>
      <c r="K231" s="245">
        <f t="shared" si="32"/>
        <v>6.2E-2</v>
      </c>
      <c r="L231" s="38">
        <f t="shared" si="33"/>
        <v>1.8599999999999998E-2</v>
      </c>
      <c r="M231" s="38">
        <f t="shared" si="34"/>
        <v>3.7199999999999997E-2</v>
      </c>
      <c r="N231" s="38">
        <f t="shared" si="35"/>
        <v>1.24E-2</v>
      </c>
      <c r="O231" s="38">
        <f t="shared" si="36"/>
        <v>1.24E-2</v>
      </c>
      <c r="P231" s="38">
        <f t="shared" si="37"/>
        <v>7.7499999999999999E-3</v>
      </c>
      <c r="Q231" s="38">
        <f t="shared" si="38"/>
        <v>3.1E-2</v>
      </c>
      <c r="R231" s="39">
        <f t="shared" si="39"/>
        <v>0.97859200000000002</v>
      </c>
    </row>
    <row r="232" spans="1:18" ht="28.5" x14ac:dyDescent="0.2">
      <c r="B232" s="29">
        <v>217</v>
      </c>
      <c r="C232" s="30" t="s">
        <v>252</v>
      </c>
      <c r="D232" s="31" t="s">
        <v>67</v>
      </c>
      <c r="E232" s="32" t="s">
        <v>67</v>
      </c>
      <c r="F232" s="33">
        <v>962</v>
      </c>
      <c r="G232" s="34">
        <v>2446</v>
      </c>
      <c r="H232" s="35" t="s">
        <v>30</v>
      </c>
      <c r="I232" s="241">
        <v>3.72</v>
      </c>
      <c r="J232" s="249">
        <v>0</v>
      </c>
      <c r="K232" s="245">
        <f t="shared" si="32"/>
        <v>0.37200000000000005</v>
      </c>
      <c r="L232" s="38">
        <f t="shared" si="33"/>
        <v>0.1116</v>
      </c>
      <c r="M232" s="38">
        <f t="shared" si="34"/>
        <v>0.22320000000000001</v>
      </c>
      <c r="N232" s="38">
        <f t="shared" si="35"/>
        <v>7.4400000000000008E-2</v>
      </c>
      <c r="O232" s="38">
        <f t="shared" si="36"/>
        <v>7.4400000000000008E-2</v>
      </c>
      <c r="P232" s="38">
        <f t="shared" si="37"/>
        <v>4.6500000000000007E-2</v>
      </c>
      <c r="Q232" s="38">
        <f t="shared" si="38"/>
        <v>0.18600000000000003</v>
      </c>
      <c r="R232" s="39">
        <f t="shared" si="39"/>
        <v>4.8081000000000005</v>
      </c>
    </row>
    <row r="233" spans="1:18" ht="28.5" x14ac:dyDescent="0.2">
      <c r="B233" s="29">
        <v>218</v>
      </c>
      <c r="C233" s="30" t="s">
        <v>253</v>
      </c>
      <c r="D233" s="31" t="s">
        <v>67</v>
      </c>
      <c r="E233" s="32" t="s">
        <v>67</v>
      </c>
      <c r="F233" s="33">
        <v>963</v>
      </c>
      <c r="G233" s="34">
        <v>2447</v>
      </c>
      <c r="H233" s="35" t="s">
        <v>30</v>
      </c>
      <c r="I233" s="241">
        <v>0</v>
      </c>
      <c r="J233" s="249">
        <v>0</v>
      </c>
      <c r="K233" s="245">
        <f t="shared" si="32"/>
        <v>0</v>
      </c>
      <c r="L233" s="38">
        <f t="shared" si="33"/>
        <v>0</v>
      </c>
      <c r="M233" s="38">
        <f t="shared" si="34"/>
        <v>0</v>
      </c>
      <c r="N233" s="38">
        <f t="shared" si="35"/>
        <v>0</v>
      </c>
      <c r="O233" s="38">
        <f t="shared" si="36"/>
        <v>0</v>
      </c>
      <c r="P233" s="38">
        <f t="shared" si="37"/>
        <v>0</v>
      </c>
      <c r="Q233" s="38">
        <f t="shared" si="38"/>
        <v>0</v>
      </c>
      <c r="R233" s="39">
        <f t="shared" si="39"/>
        <v>0</v>
      </c>
    </row>
    <row r="234" spans="1:18" ht="28.5" x14ac:dyDescent="0.2">
      <c r="A234" s="56"/>
      <c r="B234" s="144">
        <v>219</v>
      </c>
      <c r="C234" s="158" t="s">
        <v>254</v>
      </c>
      <c r="D234" s="175" t="s">
        <v>67</v>
      </c>
      <c r="E234" s="176" t="s">
        <v>67</v>
      </c>
      <c r="F234" s="161">
        <v>1686</v>
      </c>
      <c r="G234" s="148">
        <v>2448</v>
      </c>
      <c r="H234" s="149" t="s">
        <v>30</v>
      </c>
      <c r="I234" s="244">
        <v>74.209999999999994</v>
      </c>
      <c r="J234" s="249">
        <v>0</v>
      </c>
      <c r="K234" s="246">
        <f t="shared" si="32"/>
        <v>7.4209999999999994</v>
      </c>
      <c r="L234" s="152">
        <f t="shared" si="33"/>
        <v>2.2262999999999997</v>
      </c>
      <c r="M234" s="152">
        <f t="shared" si="34"/>
        <v>4.4525999999999994</v>
      </c>
      <c r="N234" s="152">
        <f t="shared" si="35"/>
        <v>1.4842</v>
      </c>
      <c r="O234" s="152">
        <f t="shared" si="36"/>
        <v>1.4842</v>
      </c>
      <c r="P234" s="152">
        <f t="shared" si="37"/>
        <v>0.92762499999999992</v>
      </c>
      <c r="Q234" s="152">
        <f t="shared" si="38"/>
        <v>3.7104999999999997</v>
      </c>
      <c r="R234" s="153">
        <f t="shared" si="39"/>
        <v>95.916425000000004</v>
      </c>
    </row>
    <row r="235" spans="1:18" x14ac:dyDescent="0.2"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</row>
    <row r="236" spans="1:18" x14ac:dyDescent="0.2">
      <c r="B236"/>
      <c r="C236"/>
      <c r="D236"/>
      <c r="E236"/>
      <c r="F236"/>
      <c r="G236"/>
      <c r="H236"/>
      <c r="J236"/>
    </row>
    <row r="237" spans="1:18" ht="15.75" x14ac:dyDescent="0.2">
      <c r="B237" s="231" t="s">
        <v>6</v>
      </c>
      <c r="C237" s="232"/>
      <c r="D237" s="232"/>
      <c r="E237" s="232"/>
      <c r="F237" s="232"/>
      <c r="G237" s="232"/>
      <c r="H237" s="232"/>
      <c r="I237" s="232"/>
      <c r="J237" s="233"/>
      <c r="K237" s="24"/>
      <c r="L237" s="24"/>
      <c r="M237" s="24"/>
      <c r="N237" s="24"/>
      <c r="O237" s="24"/>
      <c r="P237" s="24"/>
      <c r="Q237" s="24"/>
      <c r="R237" s="24"/>
    </row>
    <row r="238" spans="1:18" ht="15.75" x14ac:dyDescent="0.2">
      <c r="B238" s="67"/>
      <c r="C238" s="67"/>
      <c r="D238" s="67"/>
      <c r="E238" s="67"/>
      <c r="F238" s="67"/>
      <c r="G238" s="67"/>
      <c r="H238" s="67"/>
      <c r="I238" s="67"/>
      <c r="J238" s="67"/>
      <c r="K238" s="24"/>
      <c r="L238" s="24"/>
      <c r="M238" s="24"/>
      <c r="N238" s="24"/>
      <c r="O238" s="24"/>
      <c r="P238" s="24"/>
      <c r="Q238" s="24"/>
      <c r="R238" s="24"/>
    </row>
    <row r="239" spans="1:18" ht="15.75" x14ac:dyDescent="0.2">
      <c r="B239" s="203" t="s">
        <v>259</v>
      </c>
      <c r="C239" s="203"/>
      <c r="D239" s="203"/>
      <c r="E239" s="203"/>
      <c r="F239" s="203"/>
      <c r="G239" s="203"/>
      <c r="H239" s="203"/>
      <c r="I239" s="203"/>
      <c r="J239" s="203"/>
      <c r="K239" s="190" t="s">
        <v>7</v>
      </c>
      <c r="L239" s="190"/>
      <c r="M239" s="190"/>
      <c r="N239" s="190"/>
      <c r="O239" s="190"/>
      <c r="P239" s="190"/>
      <c r="Q239" s="24"/>
      <c r="R239" s="24"/>
    </row>
    <row r="240" spans="1:18" ht="22.5" x14ac:dyDescent="0.2">
      <c r="B240" s="192" t="s">
        <v>8</v>
      </c>
      <c r="C240" s="198" t="s">
        <v>9</v>
      </c>
      <c r="D240" s="204" t="s">
        <v>255</v>
      </c>
      <c r="E240" s="201" t="s">
        <v>256</v>
      </c>
      <c r="F240" s="202" t="s">
        <v>12</v>
      </c>
      <c r="G240" s="198" t="s">
        <v>13</v>
      </c>
      <c r="H240" s="199" t="s">
        <v>14</v>
      </c>
      <c r="I240" s="69" t="s">
        <v>257</v>
      </c>
      <c r="J240" s="69" t="s">
        <v>258</v>
      </c>
      <c r="K240" s="25" t="s">
        <v>17</v>
      </c>
      <c r="L240" s="25" t="s">
        <v>18</v>
      </c>
      <c r="M240" s="25" t="s">
        <v>19</v>
      </c>
      <c r="N240" s="25" t="s">
        <v>20</v>
      </c>
      <c r="O240" s="25" t="s">
        <v>21</v>
      </c>
      <c r="P240" s="25" t="s">
        <v>22</v>
      </c>
      <c r="Q240" s="25" t="s">
        <v>23</v>
      </c>
      <c r="R240" s="191" t="s">
        <v>26</v>
      </c>
    </row>
    <row r="241" spans="2:18" ht="22.5" x14ac:dyDescent="0.2">
      <c r="B241" s="192"/>
      <c r="C241" s="198"/>
      <c r="D241" s="204"/>
      <c r="E241" s="201"/>
      <c r="F241" s="202"/>
      <c r="G241" s="198"/>
      <c r="H241" s="199"/>
      <c r="I241" s="69" t="s">
        <v>27</v>
      </c>
      <c r="J241" s="147" t="s">
        <v>28</v>
      </c>
      <c r="K241" s="28" t="s">
        <v>27</v>
      </c>
      <c r="L241" s="28" t="s">
        <v>27</v>
      </c>
      <c r="M241" s="28" t="s">
        <v>27</v>
      </c>
      <c r="N241" s="28" t="s">
        <v>27</v>
      </c>
      <c r="O241" s="28" t="s">
        <v>27</v>
      </c>
      <c r="P241" s="28" t="s">
        <v>27</v>
      </c>
      <c r="Q241" s="28" t="s">
        <v>27</v>
      </c>
      <c r="R241" s="191"/>
    </row>
    <row r="242" spans="2:18" ht="25.5" x14ac:dyDescent="0.2">
      <c r="B242" s="29">
        <v>220</v>
      </c>
      <c r="C242" s="30" t="s">
        <v>260</v>
      </c>
      <c r="D242" s="154">
        <v>625.89</v>
      </c>
      <c r="E242" s="155">
        <v>653.79999999999995</v>
      </c>
      <c r="F242" s="33">
        <v>1703</v>
      </c>
      <c r="G242" s="34">
        <v>2481</v>
      </c>
      <c r="H242" s="35" t="s">
        <v>30</v>
      </c>
      <c r="I242" s="241">
        <v>111.35</v>
      </c>
      <c r="J242" s="249">
        <v>57.541093999999994</v>
      </c>
      <c r="K242" s="245">
        <f t="shared" ref="K242:K261" si="40">0.1*I242</f>
        <v>11.135</v>
      </c>
      <c r="L242" s="38">
        <f t="shared" ref="L242:L261" si="41">0.03*I242</f>
        <v>3.3404999999999996</v>
      </c>
      <c r="M242" s="38">
        <f t="shared" ref="M242:M261" si="42">0.06*I242</f>
        <v>6.6809999999999992</v>
      </c>
      <c r="N242" s="38">
        <f t="shared" ref="N242:N261" si="43">0.02*I242</f>
        <v>2.2269999999999999</v>
      </c>
      <c r="O242" s="38">
        <f t="shared" ref="O242:O261" si="44">0.02*I242</f>
        <v>2.2269999999999999</v>
      </c>
      <c r="P242" s="38">
        <f t="shared" ref="P242:P261" si="45">0.0125*I242</f>
        <v>1.391875</v>
      </c>
      <c r="Q242" s="38">
        <f t="shared" ref="Q242:Q261" si="46">0.05*I242</f>
        <v>5.5674999999999999</v>
      </c>
      <c r="R242" s="39">
        <f t="shared" ref="R242:R261" si="47">SUM(I242:Q242)</f>
        <v>201.46096899999998</v>
      </c>
    </row>
    <row r="243" spans="2:18" ht="25.5" x14ac:dyDescent="0.2">
      <c r="B243" s="29">
        <v>221</v>
      </c>
      <c r="C243" s="30" t="s">
        <v>261</v>
      </c>
      <c r="D243" s="154">
        <v>1251.79</v>
      </c>
      <c r="E243" s="155">
        <v>1307.6199999999999</v>
      </c>
      <c r="F243" s="33">
        <v>1704</v>
      </c>
      <c r="G243" s="34">
        <v>2482</v>
      </c>
      <c r="H243" s="35" t="s">
        <v>30</v>
      </c>
      <c r="I243" s="241">
        <v>168.88</v>
      </c>
      <c r="J243" s="249">
        <v>57.541093999999994</v>
      </c>
      <c r="K243" s="245">
        <f t="shared" si="40"/>
        <v>16.888000000000002</v>
      </c>
      <c r="L243" s="38">
        <f t="shared" si="41"/>
        <v>5.0663999999999998</v>
      </c>
      <c r="M243" s="38">
        <f t="shared" si="42"/>
        <v>10.1328</v>
      </c>
      <c r="N243" s="38">
        <f t="shared" si="43"/>
        <v>3.3776000000000002</v>
      </c>
      <c r="O243" s="38">
        <f t="shared" si="44"/>
        <v>3.3776000000000002</v>
      </c>
      <c r="P243" s="38">
        <f t="shared" si="45"/>
        <v>2.1110000000000002</v>
      </c>
      <c r="Q243" s="38">
        <f t="shared" si="46"/>
        <v>8.4440000000000008</v>
      </c>
      <c r="R243" s="39">
        <f t="shared" si="47"/>
        <v>275.81849399999993</v>
      </c>
    </row>
    <row r="244" spans="2:18" ht="25.5" x14ac:dyDescent="0.2">
      <c r="B244" s="29">
        <v>222</v>
      </c>
      <c r="C244" s="30" t="s">
        <v>262</v>
      </c>
      <c r="D244" s="154">
        <v>2503.58</v>
      </c>
      <c r="E244" s="155">
        <v>2615.2399999999998</v>
      </c>
      <c r="F244" s="33">
        <v>1705</v>
      </c>
      <c r="G244" s="34">
        <v>2483</v>
      </c>
      <c r="H244" s="35" t="s">
        <v>30</v>
      </c>
      <c r="I244" s="241">
        <v>228.27</v>
      </c>
      <c r="J244" s="249">
        <v>57.541093999999994</v>
      </c>
      <c r="K244" s="245">
        <f t="shared" si="40"/>
        <v>22.827000000000002</v>
      </c>
      <c r="L244" s="38">
        <f t="shared" si="41"/>
        <v>6.8480999999999996</v>
      </c>
      <c r="M244" s="38">
        <f t="shared" si="42"/>
        <v>13.696199999999999</v>
      </c>
      <c r="N244" s="38">
        <f t="shared" si="43"/>
        <v>4.5654000000000003</v>
      </c>
      <c r="O244" s="38">
        <f t="shared" si="44"/>
        <v>4.5654000000000003</v>
      </c>
      <c r="P244" s="38">
        <f t="shared" si="45"/>
        <v>2.8533750000000002</v>
      </c>
      <c r="Q244" s="38">
        <f t="shared" si="46"/>
        <v>11.413500000000001</v>
      </c>
      <c r="R244" s="39">
        <f t="shared" si="47"/>
        <v>352.58006900000004</v>
      </c>
    </row>
    <row r="245" spans="2:18" ht="25.5" x14ac:dyDescent="0.2">
      <c r="B245" s="29">
        <v>223</v>
      </c>
      <c r="C245" s="30" t="s">
        <v>263</v>
      </c>
      <c r="D245" s="154">
        <v>5007.1499999999996</v>
      </c>
      <c r="E245" s="155">
        <v>5230.47</v>
      </c>
      <c r="F245" s="33">
        <v>1706</v>
      </c>
      <c r="G245" s="34">
        <v>2484</v>
      </c>
      <c r="H245" s="35" t="s">
        <v>30</v>
      </c>
      <c r="I245" s="241">
        <v>319.17</v>
      </c>
      <c r="J245" s="249">
        <v>57.541093999999994</v>
      </c>
      <c r="K245" s="245">
        <f t="shared" si="40"/>
        <v>31.917000000000002</v>
      </c>
      <c r="L245" s="38">
        <f t="shared" si="41"/>
        <v>9.5751000000000008</v>
      </c>
      <c r="M245" s="38">
        <f t="shared" si="42"/>
        <v>19.150200000000002</v>
      </c>
      <c r="N245" s="38">
        <f t="shared" si="43"/>
        <v>6.3834000000000009</v>
      </c>
      <c r="O245" s="38">
        <f t="shared" si="44"/>
        <v>6.3834000000000009</v>
      </c>
      <c r="P245" s="38">
        <f t="shared" si="45"/>
        <v>3.9896250000000002</v>
      </c>
      <c r="Q245" s="38">
        <f t="shared" si="46"/>
        <v>15.958500000000001</v>
      </c>
      <c r="R245" s="39">
        <f t="shared" si="47"/>
        <v>470.06831900000003</v>
      </c>
    </row>
    <row r="246" spans="2:18" ht="25.5" x14ac:dyDescent="0.2">
      <c r="B246" s="29">
        <v>224</v>
      </c>
      <c r="C246" s="30" t="s">
        <v>264</v>
      </c>
      <c r="D246" s="154">
        <v>10014.299999999999</v>
      </c>
      <c r="E246" s="155">
        <v>10460.94</v>
      </c>
      <c r="F246" s="33">
        <v>1707</v>
      </c>
      <c r="G246" s="34">
        <v>2485</v>
      </c>
      <c r="H246" s="35" t="s">
        <v>30</v>
      </c>
      <c r="I246" s="241">
        <v>636.51</v>
      </c>
      <c r="J246" s="249">
        <v>57.541093999999994</v>
      </c>
      <c r="K246" s="245">
        <f t="shared" si="40"/>
        <v>63.651000000000003</v>
      </c>
      <c r="L246" s="38">
        <f t="shared" si="41"/>
        <v>19.095299999999998</v>
      </c>
      <c r="M246" s="38">
        <f t="shared" si="42"/>
        <v>38.190599999999996</v>
      </c>
      <c r="N246" s="38">
        <f t="shared" si="43"/>
        <v>12.7302</v>
      </c>
      <c r="O246" s="38">
        <f t="shared" si="44"/>
        <v>12.7302</v>
      </c>
      <c r="P246" s="38">
        <f t="shared" si="45"/>
        <v>7.9563750000000004</v>
      </c>
      <c r="Q246" s="38">
        <f t="shared" si="46"/>
        <v>31.825500000000002</v>
      </c>
      <c r="R246" s="39">
        <f t="shared" si="47"/>
        <v>880.23026899999991</v>
      </c>
    </row>
    <row r="247" spans="2:18" ht="25.5" x14ac:dyDescent="0.2">
      <c r="B247" s="29">
        <v>225</v>
      </c>
      <c r="C247" s="30" t="s">
        <v>265</v>
      </c>
      <c r="D247" s="154">
        <v>15021.47</v>
      </c>
      <c r="E247" s="155">
        <v>15691.43</v>
      </c>
      <c r="F247" s="33">
        <v>1708</v>
      </c>
      <c r="G247" s="34">
        <v>2486</v>
      </c>
      <c r="H247" s="35" t="s">
        <v>30</v>
      </c>
      <c r="I247" s="241">
        <v>681.04</v>
      </c>
      <c r="J247" s="249">
        <v>57.541093999999994</v>
      </c>
      <c r="K247" s="245">
        <f t="shared" si="40"/>
        <v>68.103999999999999</v>
      </c>
      <c r="L247" s="38">
        <f t="shared" si="41"/>
        <v>20.431199999999997</v>
      </c>
      <c r="M247" s="38">
        <f t="shared" si="42"/>
        <v>40.862399999999994</v>
      </c>
      <c r="N247" s="38">
        <f t="shared" si="43"/>
        <v>13.620799999999999</v>
      </c>
      <c r="O247" s="38">
        <f t="shared" si="44"/>
        <v>13.620799999999999</v>
      </c>
      <c r="P247" s="38">
        <f t="shared" si="45"/>
        <v>8.5129999999999999</v>
      </c>
      <c r="Q247" s="38">
        <f t="shared" si="46"/>
        <v>34.052</v>
      </c>
      <c r="R247" s="39">
        <f t="shared" si="47"/>
        <v>937.78529400000014</v>
      </c>
    </row>
    <row r="248" spans="2:18" ht="25.5" x14ac:dyDescent="0.2">
      <c r="B248" s="29">
        <v>226</v>
      </c>
      <c r="C248" s="30" t="s">
        <v>266</v>
      </c>
      <c r="D248" s="154">
        <v>25035.77</v>
      </c>
      <c r="E248" s="155">
        <v>26152.37</v>
      </c>
      <c r="F248" s="33">
        <v>1709</v>
      </c>
      <c r="G248" s="34">
        <v>2487</v>
      </c>
      <c r="H248" s="35" t="s">
        <v>30</v>
      </c>
      <c r="I248" s="241">
        <v>862.9</v>
      </c>
      <c r="J248" s="249">
        <v>57.541093999999994</v>
      </c>
      <c r="K248" s="245">
        <f t="shared" si="40"/>
        <v>86.29</v>
      </c>
      <c r="L248" s="38">
        <f t="shared" si="41"/>
        <v>25.886999999999997</v>
      </c>
      <c r="M248" s="38">
        <f t="shared" si="42"/>
        <v>51.773999999999994</v>
      </c>
      <c r="N248" s="38">
        <f t="shared" si="43"/>
        <v>17.257999999999999</v>
      </c>
      <c r="O248" s="38">
        <f t="shared" si="44"/>
        <v>17.257999999999999</v>
      </c>
      <c r="P248" s="38">
        <f t="shared" si="45"/>
        <v>10.786250000000001</v>
      </c>
      <c r="Q248" s="38">
        <f t="shared" si="46"/>
        <v>43.145000000000003</v>
      </c>
      <c r="R248" s="39">
        <f t="shared" si="47"/>
        <v>1172.839344</v>
      </c>
    </row>
    <row r="249" spans="2:18" ht="25.5" x14ac:dyDescent="0.2">
      <c r="B249" s="29">
        <v>227</v>
      </c>
      <c r="C249" s="30" t="s">
        <v>267</v>
      </c>
      <c r="D249" s="154">
        <v>37553.65</v>
      </c>
      <c r="E249" s="155">
        <v>39228.54</v>
      </c>
      <c r="F249" s="33">
        <v>1710</v>
      </c>
      <c r="G249" s="34">
        <v>2488</v>
      </c>
      <c r="H249" s="35" t="s">
        <v>30</v>
      </c>
      <c r="I249" s="241">
        <v>1091.1500000000001</v>
      </c>
      <c r="J249" s="249">
        <v>57.541093999999994</v>
      </c>
      <c r="K249" s="245">
        <f t="shared" si="40"/>
        <v>109.11500000000001</v>
      </c>
      <c r="L249" s="38">
        <f t="shared" si="41"/>
        <v>32.734500000000004</v>
      </c>
      <c r="M249" s="38">
        <f t="shared" si="42"/>
        <v>65.469000000000008</v>
      </c>
      <c r="N249" s="38">
        <f t="shared" si="43"/>
        <v>21.823000000000004</v>
      </c>
      <c r="O249" s="38">
        <f t="shared" si="44"/>
        <v>21.823000000000004</v>
      </c>
      <c r="P249" s="38">
        <f t="shared" si="45"/>
        <v>13.639375000000001</v>
      </c>
      <c r="Q249" s="38">
        <f t="shared" si="46"/>
        <v>54.557500000000005</v>
      </c>
      <c r="R249" s="39">
        <f t="shared" si="47"/>
        <v>1467.8524690000004</v>
      </c>
    </row>
    <row r="250" spans="2:18" ht="25.5" x14ac:dyDescent="0.2">
      <c r="B250" s="29">
        <v>228</v>
      </c>
      <c r="C250" s="30" t="s">
        <v>268</v>
      </c>
      <c r="D250" s="154">
        <v>50071.55</v>
      </c>
      <c r="E250" s="155">
        <v>52304.74</v>
      </c>
      <c r="F250" s="33">
        <v>1711</v>
      </c>
      <c r="G250" s="34">
        <v>2489</v>
      </c>
      <c r="H250" s="35" t="s">
        <v>30</v>
      </c>
      <c r="I250" s="241">
        <v>1456.73</v>
      </c>
      <c r="J250" s="249">
        <v>57.541093999999994</v>
      </c>
      <c r="K250" s="245">
        <f t="shared" si="40"/>
        <v>145.673</v>
      </c>
      <c r="L250" s="38">
        <f t="shared" si="41"/>
        <v>43.701900000000002</v>
      </c>
      <c r="M250" s="38">
        <f t="shared" si="42"/>
        <v>87.403800000000004</v>
      </c>
      <c r="N250" s="38">
        <f t="shared" si="43"/>
        <v>29.134600000000002</v>
      </c>
      <c r="O250" s="38">
        <f t="shared" si="44"/>
        <v>29.134600000000002</v>
      </c>
      <c r="P250" s="38">
        <f t="shared" si="45"/>
        <v>18.209125</v>
      </c>
      <c r="Q250" s="38">
        <f t="shared" si="46"/>
        <v>72.836500000000001</v>
      </c>
      <c r="R250" s="39">
        <f t="shared" si="47"/>
        <v>1940.3646190000004</v>
      </c>
    </row>
    <row r="251" spans="2:18" ht="25.5" x14ac:dyDescent="0.2">
      <c r="B251" s="29">
        <v>229</v>
      </c>
      <c r="C251" s="30" t="s">
        <v>269</v>
      </c>
      <c r="D251" s="154">
        <v>62589.43</v>
      </c>
      <c r="E251" s="155">
        <v>65380.92</v>
      </c>
      <c r="F251" s="33">
        <v>1712</v>
      </c>
      <c r="G251" s="34">
        <v>2490</v>
      </c>
      <c r="H251" s="35" t="s">
        <v>30</v>
      </c>
      <c r="I251" s="241">
        <v>1729.5</v>
      </c>
      <c r="J251" s="249">
        <v>57.541093999999994</v>
      </c>
      <c r="K251" s="245">
        <f t="shared" si="40"/>
        <v>172.95000000000002</v>
      </c>
      <c r="L251" s="38">
        <f t="shared" si="41"/>
        <v>51.884999999999998</v>
      </c>
      <c r="M251" s="38">
        <f t="shared" si="42"/>
        <v>103.77</v>
      </c>
      <c r="N251" s="38">
        <f t="shared" si="43"/>
        <v>34.590000000000003</v>
      </c>
      <c r="O251" s="38">
        <f t="shared" si="44"/>
        <v>34.590000000000003</v>
      </c>
      <c r="P251" s="38">
        <f t="shared" si="45"/>
        <v>21.618750000000002</v>
      </c>
      <c r="Q251" s="38">
        <f t="shared" si="46"/>
        <v>86.475000000000009</v>
      </c>
      <c r="R251" s="39">
        <f t="shared" si="47"/>
        <v>2292.9198440000005</v>
      </c>
    </row>
    <row r="252" spans="2:18" ht="25.5" x14ac:dyDescent="0.2">
      <c r="B252" s="29">
        <v>230</v>
      </c>
      <c r="C252" s="30" t="s">
        <v>270</v>
      </c>
      <c r="D252" s="154">
        <v>100143.09</v>
      </c>
      <c r="E252" s="155">
        <v>104609.47</v>
      </c>
      <c r="F252" s="33">
        <v>1713</v>
      </c>
      <c r="G252" s="34">
        <v>2491</v>
      </c>
      <c r="H252" s="35" t="s">
        <v>30</v>
      </c>
      <c r="I252" s="241">
        <v>2273.23</v>
      </c>
      <c r="J252" s="249">
        <v>57.541093999999994</v>
      </c>
      <c r="K252" s="245">
        <f t="shared" si="40"/>
        <v>227.32300000000001</v>
      </c>
      <c r="L252" s="38">
        <f t="shared" si="41"/>
        <v>68.196899999999999</v>
      </c>
      <c r="M252" s="38">
        <f t="shared" si="42"/>
        <v>136.3938</v>
      </c>
      <c r="N252" s="38">
        <f t="shared" si="43"/>
        <v>45.464600000000004</v>
      </c>
      <c r="O252" s="38">
        <f t="shared" si="44"/>
        <v>45.464600000000004</v>
      </c>
      <c r="P252" s="38">
        <f t="shared" si="45"/>
        <v>28.415375000000001</v>
      </c>
      <c r="Q252" s="38">
        <f t="shared" si="46"/>
        <v>113.6615</v>
      </c>
      <c r="R252" s="39">
        <f t="shared" si="47"/>
        <v>2995.6908689999996</v>
      </c>
    </row>
    <row r="253" spans="2:18" ht="25.5" x14ac:dyDescent="0.2">
      <c r="B253" s="29">
        <v>231</v>
      </c>
      <c r="C253" s="30" t="s">
        <v>271</v>
      </c>
      <c r="D253" s="154">
        <v>150214.64000000001</v>
      </c>
      <c r="E253" s="155">
        <v>156914.21</v>
      </c>
      <c r="F253" s="33">
        <v>1714</v>
      </c>
      <c r="G253" s="34">
        <v>2493</v>
      </c>
      <c r="H253" s="35" t="s">
        <v>30</v>
      </c>
      <c r="I253" s="241">
        <v>3408.91</v>
      </c>
      <c r="J253" s="249">
        <v>57.541093999999994</v>
      </c>
      <c r="K253" s="245">
        <f t="shared" si="40"/>
        <v>340.89100000000002</v>
      </c>
      <c r="L253" s="38">
        <f t="shared" si="41"/>
        <v>102.26729999999999</v>
      </c>
      <c r="M253" s="38">
        <f t="shared" si="42"/>
        <v>204.53459999999998</v>
      </c>
      <c r="N253" s="38">
        <f t="shared" si="43"/>
        <v>68.178200000000004</v>
      </c>
      <c r="O253" s="38">
        <f t="shared" si="44"/>
        <v>68.178200000000004</v>
      </c>
      <c r="P253" s="38">
        <f t="shared" si="45"/>
        <v>42.611375000000002</v>
      </c>
      <c r="Q253" s="38">
        <f t="shared" si="46"/>
        <v>170.44550000000001</v>
      </c>
      <c r="R253" s="39">
        <f t="shared" si="47"/>
        <v>4463.5572690000008</v>
      </c>
    </row>
    <row r="254" spans="2:18" ht="31.5" x14ac:dyDescent="0.2">
      <c r="B254" s="29">
        <v>232</v>
      </c>
      <c r="C254" s="45" t="s">
        <v>272</v>
      </c>
      <c r="D254" s="154">
        <v>165589.35</v>
      </c>
      <c r="E254" s="155">
        <v>165589.35</v>
      </c>
      <c r="F254" s="34">
        <v>1715</v>
      </c>
      <c r="G254" s="34">
        <v>2494</v>
      </c>
      <c r="H254" s="35" t="s">
        <v>30</v>
      </c>
      <c r="I254" s="241">
        <v>4166.03</v>
      </c>
      <c r="J254" s="249">
        <v>57.541093999999994</v>
      </c>
      <c r="K254" s="245">
        <f t="shared" si="40"/>
        <v>416.60300000000001</v>
      </c>
      <c r="L254" s="38">
        <f t="shared" si="41"/>
        <v>124.98089999999999</v>
      </c>
      <c r="M254" s="38">
        <f t="shared" si="42"/>
        <v>249.96179999999998</v>
      </c>
      <c r="N254" s="38">
        <f t="shared" si="43"/>
        <v>83.320599999999999</v>
      </c>
      <c r="O254" s="38">
        <f t="shared" si="44"/>
        <v>83.320599999999999</v>
      </c>
      <c r="P254" s="38">
        <f t="shared" si="45"/>
        <v>52.075375000000001</v>
      </c>
      <c r="Q254" s="38">
        <f t="shared" si="46"/>
        <v>208.3015</v>
      </c>
      <c r="R254" s="39">
        <f t="shared" si="47"/>
        <v>5442.1348689999995</v>
      </c>
    </row>
    <row r="255" spans="2:18" ht="25.5" x14ac:dyDescent="0.2">
      <c r="B255" s="29">
        <v>233</v>
      </c>
      <c r="C255" s="30" t="s">
        <v>273</v>
      </c>
      <c r="D255" s="154">
        <v>250357.73</v>
      </c>
      <c r="E255" s="155">
        <v>261523.68</v>
      </c>
      <c r="F255" s="33">
        <v>1716</v>
      </c>
      <c r="G255" s="34">
        <v>2495</v>
      </c>
      <c r="H255" s="35" t="s">
        <v>30</v>
      </c>
      <c r="I255" s="241">
        <v>4166.03</v>
      </c>
      <c r="J255" s="249">
        <v>115.05090999999999</v>
      </c>
      <c r="K255" s="245">
        <f t="shared" si="40"/>
        <v>416.60300000000001</v>
      </c>
      <c r="L255" s="38">
        <f t="shared" si="41"/>
        <v>124.98089999999999</v>
      </c>
      <c r="M255" s="38">
        <f t="shared" si="42"/>
        <v>249.96179999999998</v>
      </c>
      <c r="N255" s="38">
        <f t="shared" si="43"/>
        <v>83.320599999999999</v>
      </c>
      <c r="O255" s="38">
        <f t="shared" si="44"/>
        <v>83.320599999999999</v>
      </c>
      <c r="P255" s="38">
        <f t="shared" si="45"/>
        <v>52.075375000000001</v>
      </c>
      <c r="Q255" s="38">
        <f t="shared" si="46"/>
        <v>208.3015</v>
      </c>
      <c r="R255" s="39">
        <f t="shared" si="47"/>
        <v>5499.6446849999993</v>
      </c>
    </row>
    <row r="256" spans="2:18" ht="31.5" x14ac:dyDescent="0.2">
      <c r="B256" s="29">
        <v>234</v>
      </c>
      <c r="C256" s="45" t="s">
        <v>274</v>
      </c>
      <c r="D256" s="154">
        <v>275982.21999999997</v>
      </c>
      <c r="E256" s="155">
        <v>275982.21999999997</v>
      </c>
      <c r="F256" s="34">
        <v>1717</v>
      </c>
      <c r="G256" s="34">
        <v>2496</v>
      </c>
      <c r="H256" s="35" t="s">
        <v>30</v>
      </c>
      <c r="I256" s="241">
        <v>4923.17</v>
      </c>
      <c r="J256" s="249">
        <v>115.05090999999999</v>
      </c>
      <c r="K256" s="245">
        <f t="shared" si="40"/>
        <v>492.31700000000001</v>
      </c>
      <c r="L256" s="38">
        <f t="shared" si="41"/>
        <v>147.6951</v>
      </c>
      <c r="M256" s="38">
        <f t="shared" si="42"/>
        <v>295.39019999999999</v>
      </c>
      <c r="N256" s="38">
        <f t="shared" si="43"/>
        <v>98.463400000000007</v>
      </c>
      <c r="O256" s="38">
        <f t="shared" si="44"/>
        <v>98.463400000000007</v>
      </c>
      <c r="P256" s="38">
        <f t="shared" si="45"/>
        <v>61.539625000000001</v>
      </c>
      <c r="Q256" s="38">
        <f t="shared" si="46"/>
        <v>246.1585</v>
      </c>
      <c r="R256" s="39">
        <f t="shared" si="47"/>
        <v>6478.2481349999998</v>
      </c>
    </row>
    <row r="257" spans="2:18" ht="25.5" x14ac:dyDescent="0.2">
      <c r="B257" s="29">
        <v>235</v>
      </c>
      <c r="C257" s="30" t="s">
        <v>275</v>
      </c>
      <c r="D257" s="154">
        <v>375536.58</v>
      </c>
      <c r="E257" s="155">
        <v>392285.51</v>
      </c>
      <c r="F257" s="33">
        <v>1718</v>
      </c>
      <c r="G257" s="34">
        <v>2497</v>
      </c>
      <c r="H257" s="35" t="s">
        <v>30</v>
      </c>
      <c r="I257" s="241">
        <v>4923.17</v>
      </c>
      <c r="J257" s="249">
        <v>230.16437599999998</v>
      </c>
      <c r="K257" s="245">
        <f t="shared" si="40"/>
        <v>492.31700000000001</v>
      </c>
      <c r="L257" s="38">
        <f t="shared" si="41"/>
        <v>147.6951</v>
      </c>
      <c r="M257" s="38">
        <f t="shared" si="42"/>
        <v>295.39019999999999</v>
      </c>
      <c r="N257" s="38">
        <f t="shared" si="43"/>
        <v>98.463400000000007</v>
      </c>
      <c r="O257" s="38">
        <f t="shared" si="44"/>
        <v>98.463400000000007</v>
      </c>
      <c r="P257" s="38">
        <f t="shared" si="45"/>
        <v>61.539625000000001</v>
      </c>
      <c r="Q257" s="38">
        <f t="shared" si="46"/>
        <v>246.1585</v>
      </c>
      <c r="R257" s="39">
        <f t="shared" si="47"/>
        <v>6593.3616009999987</v>
      </c>
    </row>
    <row r="258" spans="2:18" ht="25.5" x14ac:dyDescent="0.2">
      <c r="B258" s="29">
        <v>236</v>
      </c>
      <c r="C258" s="30" t="s">
        <v>276</v>
      </c>
      <c r="D258" s="154">
        <v>500715.44</v>
      </c>
      <c r="E258" s="155">
        <v>523047.35</v>
      </c>
      <c r="F258" s="33">
        <v>1719</v>
      </c>
      <c r="G258" s="34">
        <v>2498</v>
      </c>
      <c r="H258" s="35" t="s">
        <v>30</v>
      </c>
      <c r="I258" s="241">
        <v>5680.28</v>
      </c>
      <c r="J258" s="249">
        <v>230.16437599999998</v>
      </c>
      <c r="K258" s="245">
        <f t="shared" si="40"/>
        <v>568.02800000000002</v>
      </c>
      <c r="L258" s="38">
        <f t="shared" si="41"/>
        <v>170.40839999999997</v>
      </c>
      <c r="M258" s="38">
        <f t="shared" si="42"/>
        <v>340.81679999999994</v>
      </c>
      <c r="N258" s="38">
        <f t="shared" si="43"/>
        <v>113.6056</v>
      </c>
      <c r="O258" s="38">
        <f t="shared" si="44"/>
        <v>113.6056</v>
      </c>
      <c r="P258" s="38">
        <f t="shared" si="45"/>
        <v>71.003500000000003</v>
      </c>
      <c r="Q258" s="38">
        <f t="shared" si="46"/>
        <v>284.01400000000001</v>
      </c>
      <c r="R258" s="39">
        <f t="shared" si="47"/>
        <v>7571.9262759999992</v>
      </c>
    </row>
    <row r="259" spans="2:18" ht="31.5" x14ac:dyDescent="0.2">
      <c r="B259" s="29">
        <v>237</v>
      </c>
      <c r="C259" s="45" t="s">
        <v>277</v>
      </c>
      <c r="D259" s="154">
        <v>551964.53</v>
      </c>
      <c r="E259" s="155">
        <v>551964.53</v>
      </c>
      <c r="F259" s="34">
        <v>0</v>
      </c>
      <c r="G259" s="34">
        <v>2499</v>
      </c>
      <c r="H259" s="35" t="s">
        <v>30</v>
      </c>
      <c r="I259" s="241">
        <v>6062.56</v>
      </c>
      <c r="J259" s="249">
        <v>230.16437599999998</v>
      </c>
      <c r="K259" s="245">
        <f t="shared" si="40"/>
        <v>606.25600000000009</v>
      </c>
      <c r="L259" s="38">
        <f t="shared" si="41"/>
        <v>181.8768</v>
      </c>
      <c r="M259" s="38">
        <f t="shared" si="42"/>
        <v>363.75360000000001</v>
      </c>
      <c r="N259" s="38">
        <f t="shared" si="43"/>
        <v>121.25120000000001</v>
      </c>
      <c r="O259" s="38">
        <f t="shared" si="44"/>
        <v>121.25120000000001</v>
      </c>
      <c r="P259" s="38">
        <f t="shared" si="45"/>
        <v>75.782000000000011</v>
      </c>
      <c r="Q259" s="38">
        <f t="shared" si="46"/>
        <v>303.12800000000004</v>
      </c>
      <c r="R259" s="39">
        <f t="shared" si="47"/>
        <v>8066.0231759999997</v>
      </c>
    </row>
    <row r="260" spans="2:18" ht="31.5" x14ac:dyDescent="0.2">
      <c r="B260" s="29">
        <v>238</v>
      </c>
      <c r="C260" s="45" t="s">
        <v>278</v>
      </c>
      <c r="D260" s="154">
        <v>1103929.1399999999</v>
      </c>
      <c r="E260" s="155">
        <v>1103929.1399999999</v>
      </c>
      <c r="F260" s="34">
        <v>1720</v>
      </c>
      <c r="G260" s="34">
        <v>2500</v>
      </c>
      <c r="H260" s="35" t="s">
        <v>30</v>
      </c>
      <c r="I260" s="241">
        <v>6062.56</v>
      </c>
      <c r="J260" s="249">
        <v>345.329972</v>
      </c>
      <c r="K260" s="245">
        <f t="shared" si="40"/>
        <v>606.25600000000009</v>
      </c>
      <c r="L260" s="38">
        <f t="shared" si="41"/>
        <v>181.8768</v>
      </c>
      <c r="M260" s="38">
        <f t="shared" si="42"/>
        <v>363.75360000000001</v>
      </c>
      <c r="N260" s="38">
        <f t="shared" si="43"/>
        <v>121.25120000000001</v>
      </c>
      <c r="O260" s="38">
        <f t="shared" si="44"/>
        <v>121.25120000000001</v>
      </c>
      <c r="P260" s="38">
        <f t="shared" si="45"/>
        <v>75.782000000000011</v>
      </c>
      <c r="Q260" s="38">
        <f t="shared" si="46"/>
        <v>303.12800000000004</v>
      </c>
      <c r="R260" s="39">
        <f t="shared" si="47"/>
        <v>8181.1887720000004</v>
      </c>
    </row>
    <row r="261" spans="2:18" ht="31.5" x14ac:dyDescent="0.2">
      <c r="B261" s="144">
        <v>239</v>
      </c>
      <c r="C261" s="145" t="s">
        <v>279</v>
      </c>
      <c r="D261" s="172">
        <v>1103929.1399999999</v>
      </c>
      <c r="E261" s="173">
        <v>1103929.1399999999</v>
      </c>
      <c r="F261" s="148">
        <v>1721</v>
      </c>
      <c r="G261" s="148">
        <v>2501</v>
      </c>
      <c r="H261" s="149" t="s">
        <v>30</v>
      </c>
      <c r="I261" s="244">
        <v>6062.56</v>
      </c>
      <c r="J261" s="249">
        <v>575.42136599999992</v>
      </c>
      <c r="K261" s="246">
        <f t="shared" si="40"/>
        <v>606.25600000000009</v>
      </c>
      <c r="L261" s="152">
        <f t="shared" si="41"/>
        <v>181.8768</v>
      </c>
      <c r="M261" s="152">
        <f t="shared" si="42"/>
        <v>363.75360000000001</v>
      </c>
      <c r="N261" s="152">
        <f t="shared" si="43"/>
        <v>121.25120000000001</v>
      </c>
      <c r="O261" s="152">
        <f t="shared" si="44"/>
        <v>121.25120000000001</v>
      </c>
      <c r="P261" s="152">
        <f t="shared" si="45"/>
        <v>75.782000000000011</v>
      </c>
      <c r="Q261" s="152">
        <f t="shared" si="46"/>
        <v>303.12800000000004</v>
      </c>
      <c r="R261" s="153">
        <f t="shared" si="47"/>
        <v>8411.2801660000005</v>
      </c>
    </row>
    <row r="262" spans="2:18" x14ac:dyDescent="0.2">
      <c r="B262" s="205"/>
      <c r="C262" s="205"/>
      <c r="D262" s="205"/>
      <c r="E262" s="205"/>
      <c r="F262" s="205"/>
      <c r="G262" s="205"/>
      <c r="H262" s="205"/>
      <c r="I262" s="205"/>
      <c r="J262" s="205"/>
      <c r="K262" s="205"/>
      <c r="L262" s="205"/>
      <c r="M262" s="205"/>
      <c r="N262" s="205"/>
      <c r="O262" s="205"/>
      <c r="P262" s="205"/>
      <c r="Q262" s="205"/>
      <c r="R262" s="205"/>
    </row>
    <row r="263" spans="2:18" ht="15.75" customHeight="1" x14ac:dyDescent="0.2">
      <c r="B263" s="237"/>
      <c r="C263" s="238"/>
      <c r="D263" s="238"/>
      <c r="E263" s="238"/>
      <c r="F263" s="238"/>
      <c r="G263" s="238"/>
      <c r="H263" s="238"/>
      <c r="I263" s="238"/>
      <c r="J263" s="238"/>
      <c r="K263" s="238"/>
    </row>
    <row r="264" spans="2:18" ht="15.75" customHeight="1" x14ac:dyDescent="0.2">
      <c r="B264" s="237"/>
      <c r="C264" s="238"/>
      <c r="D264" s="238"/>
      <c r="E264" s="238"/>
      <c r="F264" s="238"/>
      <c r="G264" s="238"/>
      <c r="H264" s="238"/>
      <c r="I264" s="238"/>
      <c r="J264" s="238"/>
      <c r="K264" s="238"/>
    </row>
    <row r="265" spans="2:18" ht="15.75" customHeight="1" x14ac:dyDescent="0.2">
      <c r="B265" s="239"/>
      <c r="C265" s="240"/>
      <c r="D265" s="240"/>
      <c r="E265" s="240"/>
      <c r="F265" s="240"/>
      <c r="G265" s="240"/>
      <c r="H265" s="240"/>
      <c r="I265" s="240"/>
      <c r="J265" s="240"/>
      <c r="K265" s="240"/>
    </row>
    <row r="266" spans="2:18" ht="15.75" x14ac:dyDescent="0.2">
      <c r="B266" s="231" t="s">
        <v>6</v>
      </c>
      <c r="C266" s="232"/>
      <c r="D266" s="232"/>
      <c r="E266" s="232"/>
      <c r="F266" s="232"/>
      <c r="G266" s="232"/>
      <c r="H266" s="232"/>
      <c r="I266" s="232"/>
      <c r="J266" s="232"/>
      <c r="K266" s="232"/>
      <c r="L266" s="232"/>
      <c r="M266" s="232"/>
      <c r="N266" s="232"/>
      <c r="O266" s="232"/>
      <c r="P266" s="232"/>
      <c r="Q266" s="24"/>
    </row>
    <row r="267" spans="2:18" ht="15.75" x14ac:dyDescent="0.2">
      <c r="B267" s="67"/>
      <c r="C267" s="67"/>
      <c r="D267" s="67"/>
      <c r="E267" s="67"/>
      <c r="F267" s="67"/>
      <c r="G267" s="67"/>
      <c r="H267" s="67"/>
      <c r="I267" s="67"/>
      <c r="J267" s="67"/>
      <c r="K267" s="24"/>
      <c r="L267" s="24"/>
      <c r="M267" s="24"/>
      <c r="N267" s="24"/>
      <c r="O267" s="24"/>
      <c r="P267" s="24"/>
      <c r="Q267" s="24"/>
    </row>
    <row r="268" spans="2:18" ht="15.75" x14ac:dyDescent="0.2">
      <c r="B268" s="189" t="s">
        <v>280</v>
      </c>
      <c r="C268" s="189"/>
      <c r="D268" s="189"/>
      <c r="E268" s="189"/>
      <c r="F268" s="189"/>
      <c r="G268" s="189"/>
      <c r="H268" s="189"/>
      <c r="I268" s="189"/>
      <c r="J268" s="189"/>
      <c r="K268" s="190" t="s">
        <v>7</v>
      </c>
      <c r="L268" s="190"/>
      <c r="M268" s="190"/>
      <c r="N268" s="190"/>
      <c r="O268" s="190"/>
      <c r="P268" s="190"/>
      <c r="Q268" s="24"/>
    </row>
    <row r="269" spans="2:18" ht="22.5" customHeight="1" x14ac:dyDescent="0.2">
      <c r="B269" s="192" t="s">
        <v>8</v>
      </c>
      <c r="C269" s="198" t="s">
        <v>9</v>
      </c>
      <c r="D269" s="200" t="s">
        <v>255</v>
      </c>
      <c r="E269" s="201" t="s">
        <v>256</v>
      </c>
      <c r="F269" s="202" t="s">
        <v>12</v>
      </c>
      <c r="G269" s="198" t="s">
        <v>13</v>
      </c>
      <c r="H269" s="199" t="s">
        <v>14</v>
      </c>
      <c r="I269" s="69" t="s">
        <v>257</v>
      </c>
      <c r="J269" s="69" t="s">
        <v>258</v>
      </c>
      <c r="K269" s="25" t="s">
        <v>17</v>
      </c>
      <c r="L269" s="25" t="s">
        <v>18</v>
      </c>
      <c r="M269" s="25" t="s">
        <v>19</v>
      </c>
      <c r="N269" s="25" t="s">
        <v>20</v>
      </c>
      <c r="O269" s="25" t="s">
        <v>21</v>
      </c>
      <c r="P269" s="177" t="s">
        <v>22</v>
      </c>
      <c r="Q269" s="234" t="s">
        <v>26</v>
      </c>
    </row>
    <row r="270" spans="2:18" ht="22.5" x14ac:dyDescent="0.2">
      <c r="B270" s="192"/>
      <c r="C270" s="198"/>
      <c r="D270" s="200"/>
      <c r="E270" s="201"/>
      <c r="F270" s="202"/>
      <c r="G270" s="198"/>
      <c r="H270" s="199"/>
      <c r="I270" s="69" t="s">
        <v>27</v>
      </c>
      <c r="J270" s="69" t="s">
        <v>28</v>
      </c>
      <c r="K270" s="28" t="s">
        <v>27</v>
      </c>
      <c r="L270" s="28" t="s">
        <v>27</v>
      </c>
      <c r="M270" s="28" t="s">
        <v>27</v>
      </c>
      <c r="N270" s="28" t="s">
        <v>27</v>
      </c>
      <c r="O270" s="28" t="s">
        <v>27</v>
      </c>
      <c r="P270" s="178" t="s">
        <v>27</v>
      </c>
      <c r="Q270" s="234"/>
    </row>
    <row r="271" spans="2:18" ht="25.5" customHeight="1" x14ac:dyDescent="0.2">
      <c r="B271" s="29">
        <v>240</v>
      </c>
      <c r="C271" s="30" t="s">
        <v>281</v>
      </c>
      <c r="D271" s="70" t="s">
        <v>67</v>
      </c>
      <c r="E271" s="69" t="s">
        <v>67</v>
      </c>
      <c r="F271" s="33">
        <v>1897</v>
      </c>
      <c r="G271" s="34">
        <v>2134</v>
      </c>
      <c r="H271" s="35" t="s">
        <v>30</v>
      </c>
      <c r="I271" s="36">
        <v>25.63</v>
      </c>
      <c r="J271" s="72">
        <v>0</v>
      </c>
      <c r="K271" s="38">
        <f t="shared" ref="K271:K334" si="48">0.1*I271</f>
        <v>2.5630000000000002</v>
      </c>
      <c r="L271" s="38">
        <f t="shared" ref="L271:L334" si="49">0.03*I271</f>
        <v>0.76889999999999992</v>
      </c>
      <c r="M271" s="38">
        <f t="shared" ref="M271:M334" si="50">0.06*I271</f>
        <v>1.5377999999999998</v>
      </c>
      <c r="N271" s="38">
        <f t="shared" ref="N271:N334" si="51">0.02*I271</f>
        <v>0.51259999999999994</v>
      </c>
      <c r="O271" s="38">
        <f t="shared" ref="O271:O334" si="52">0.02*I271</f>
        <v>0.51259999999999994</v>
      </c>
      <c r="P271" s="179">
        <f t="shared" ref="P271:P334" si="53">0.0125*I271</f>
        <v>0.32037500000000002</v>
      </c>
      <c r="Q271" s="181">
        <f>SUM(K271:P271)</f>
        <v>6.2152750000000001</v>
      </c>
    </row>
    <row r="272" spans="2:18" ht="25.5" x14ac:dyDescent="0.2">
      <c r="B272" s="29">
        <v>241</v>
      </c>
      <c r="C272" s="30" t="s">
        <v>282</v>
      </c>
      <c r="D272" s="156">
        <v>625.89</v>
      </c>
      <c r="E272" s="157">
        <v>653.79999999999995</v>
      </c>
      <c r="F272" s="33">
        <v>1898</v>
      </c>
      <c r="G272" s="34">
        <v>3211</v>
      </c>
      <c r="H272" s="35" t="s">
        <v>30</v>
      </c>
      <c r="I272" s="36">
        <v>111.35</v>
      </c>
      <c r="J272" s="72">
        <v>0</v>
      </c>
      <c r="K272" s="38">
        <f t="shared" si="48"/>
        <v>11.135</v>
      </c>
      <c r="L272" s="38">
        <f t="shared" si="49"/>
        <v>3.3404999999999996</v>
      </c>
      <c r="M272" s="38">
        <f t="shared" si="50"/>
        <v>6.6809999999999992</v>
      </c>
      <c r="N272" s="38">
        <f t="shared" si="51"/>
        <v>2.2269999999999999</v>
      </c>
      <c r="O272" s="38">
        <f t="shared" si="52"/>
        <v>2.2269999999999999</v>
      </c>
      <c r="P272" s="179">
        <f t="shared" si="53"/>
        <v>1.391875</v>
      </c>
      <c r="Q272" s="181">
        <f t="shared" ref="Q272:Q335" si="54">SUM(K272:P272)</f>
        <v>27.002375000000001</v>
      </c>
    </row>
    <row r="273" spans="2:17" ht="25.5" x14ac:dyDescent="0.2">
      <c r="B273" s="29">
        <v>242</v>
      </c>
      <c r="C273" s="30" t="s">
        <v>283</v>
      </c>
      <c r="D273" s="156">
        <v>1251.79</v>
      </c>
      <c r="E273" s="157">
        <v>1307.6199999999999</v>
      </c>
      <c r="F273" s="33">
        <v>1899</v>
      </c>
      <c r="G273" s="34">
        <v>3212</v>
      </c>
      <c r="H273" s="35" t="s">
        <v>30</v>
      </c>
      <c r="I273" s="36">
        <v>168.88</v>
      </c>
      <c r="J273" s="72">
        <v>0</v>
      </c>
      <c r="K273" s="38">
        <f t="shared" si="48"/>
        <v>16.888000000000002</v>
      </c>
      <c r="L273" s="38">
        <f t="shared" si="49"/>
        <v>5.0663999999999998</v>
      </c>
      <c r="M273" s="38">
        <f t="shared" si="50"/>
        <v>10.1328</v>
      </c>
      <c r="N273" s="38">
        <f t="shared" si="51"/>
        <v>3.3776000000000002</v>
      </c>
      <c r="O273" s="38">
        <f t="shared" si="52"/>
        <v>3.3776000000000002</v>
      </c>
      <c r="P273" s="179">
        <f t="shared" si="53"/>
        <v>2.1110000000000002</v>
      </c>
      <c r="Q273" s="181">
        <f t="shared" si="54"/>
        <v>40.953399999999995</v>
      </c>
    </row>
    <row r="274" spans="2:17" ht="25.5" x14ac:dyDescent="0.2">
      <c r="B274" s="29">
        <v>243</v>
      </c>
      <c r="C274" s="30" t="s">
        <v>284</v>
      </c>
      <c r="D274" s="156">
        <v>2503.58</v>
      </c>
      <c r="E274" s="157">
        <v>2615.2399999999998</v>
      </c>
      <c r="F274" s="33">
        <v>1900</v>
      </c>
      <c r="G274" s="34">
        <v>3213</v>
      </c>
      <c r="H274" s="35" t="s">
        <v>30</v>
      </c>
      <c r="I274" s="36">
        <v>228.27</v>
      </c>
      <c r="J274" s="72">
        <v>0</v>
      </c>
      <c r="K274" s="38">
        <f t="shared" si="48"/>
        <v>22.827000000000002</v>
      </c>
      <c r="L274" s="38">
        <f t="shared" si="49"/>
        <v>6.8480999999999996</v>
      </c>
      <c r="M274" s="38">
        <f t="shared" si="50"/>
        <v>13.696199999999999</v>
      </c>
      <c r="N274" s="38">
        <f t="shared" si="51"/>
        <v>4.5654000000000003</v>
      </c>
      <c r="O274" s="38">
        <f t="shared" si="52"/>
        <v>4.5654000000000003</v>
      </c>
      <c r="P274" s="179">
        <f t="shared" si="53"/>
        <v>2.8533750000000002</v>
      </c>
      <c r="Q274" s="181">
        <f t="shared" si="54"/>
        <v>55.355474999999998</v>
      </c>
    </row>
    <row r="275" spans="2:17" ht="25.5" x14ac:dyDescent="0.2">
      <c r="B275" s="29">
        <v>244</v>
      </c>
      <c r="C275" s="30" t="s">
        <v>285</v>
      </c>
      <c r="D275" s="156">
        <v>5007.1499999999996</v>
      </c>
      <c r="E275" s="157">
        <v>5230.47</v>
      </c>
      <c r="F275" s="33">
        <v>1901</v>
      </c>
      <c r="G275" s="34">
        <v>3214</v>
      </c>
      <c r="H275" s="35" t="s">
        <v>30</v>
      </c>
      <c r="I275" s="36">
        <v>319.17</v>
      </c>
      <c r="J275" s="72">
        <v>0</v>
      </c>
      <c r="K275" s="38">
        <f t="shared" si="48"/>
        <v>31.917000000000002</v>
      </c>
      <c r="L275" s="38">
        <f t="shared" si="49"/>
        <v>9.5751000000000008</v>
      </c>
      <c r="M275" s="38">
        <f t="shared" si="50"/>
        <v>19.150200000000002</v>
      </c>
      <c r="N275" s="38">
        <f t="shared" si="51"/>
        <v>6.3834000000000009</v>
      </c>
      <c r="O275" s="38">
        <f t="shared" si="52"/>
        <v>6.3834000000000009</v>
      </c>
      <c r="P275" s="179">
        <f t="shared" si="53"/>
        <v>3.9896250000000002</v>
      </c>
      <c r="Q275" s="181">
        <f t="shared" si="54"/>
        <v>77.398724999999999</v>
      </c>
    </row>
    <row r="276" spans="2:17" ht="25.5" x14ac:dyDescent="0.2">
      <c r="B276" s="29">
        <v>245</v>
      </c>
      <c r="C276" s="30" t="s">
        <v>286</v>
      </c>
      <c r="D276" s="156">
        <v>10014.299999999999</v>
      </c>
      <c r="E276" s="157">
        <v>10460.94</v>
      </c>
      <c r="F276" s="33">
        <v>1902</v>
      </c>
      <c r="G276" s="34">
        <v>3215</v>
      </c>
      <c r="H276" s="35" t="s">
        <v>30</v>
      </c>
      <c r="I276" s="36">
        <v>636.51</v>
      </c>
      <c r="J276" s="72">
        <v>0</v>
      </c>
      <c r="K276" s="38">
        <f t="shared" si="48"/>
        <v>63.651000000000003</v>
      </c>
      <c r="L276" s="38">
        <f t="shared" si="49"/>
        <v>19.095299999999998</v>
      </c>
      <c r="M276" s="38">
        <f t="shared" si="50"/>
        <v>38.190599999999996</v>
      </c>
      <c r="N276" s="38">
        <f t="shared" si="51"/>
        <v>12.7302</v>
      </c>
      <c r="O276" s="38">
        <f t="shared" si="52"/>
        <v>12.7302</v>
      </c>
      <c r="P276" s="179">
        <f t="shared" si="53"/>
        <v>7.9563750000000004</v>
      </c>
      <c r="Q276" s="181">
        <f t="shared" si="54"/>
        <v>154.35367500000001</v>
      </c>
    </row>
    <row r="277" spans="2:17" ht="25.5" x14ac:dyDescent="0.2">
      <c r="B277" s="29">
        <v>246</v>
      </c>
      <c r="C277" s="30" t="s">
        <v>287</v>
      </c>
      <c r="D277" s="156">
        <v>15021.47</v>
      </c>
      <c r="E277" s="157">
        <v>15691.43</v>
      </c>
      <c r="F277" s="33">
        <v>1903</v>
      </c>
      <c r="G277" s="34">
        <v>3216</v>
      </c>
      <c r="H277" s="35" t="s">
        <v>30</v>
      </c>
      <c r="I277" s="36">
        <v>681.04</v>
      </c>
      <c r="J277" s="72">
        <v>0</v>
      </c>
      <c r="K277" s="38">
        <f t="shared" si="48"/>
        <v>68.103999999999999</v>
      </c>
      <c r="L277" s="38">
        <f t="shared" si="49"/>
        <v>20.431199999999997</v>
      </c>
      <c r="M277" s="38">
        <f t="shared" si="50"/>
        <v>40.862399999999994</v>
      </c>
      <c r="N277" s="38">
        <f t="shared" si="51"/>
        <v>13.620799999999999</v>
      </c>
      <c r="O277" s="38">
        <f t="shared" si="52"/>
        <v>13.620799999999999</v>
      </c>
      <c r="P277" s="179">
        <f t="shared" si="53"/>
        <v>8.5129999999999999</v>
      </c>
      <c r="Q277" s="181">
        <f t="shared" si="54"/>
        <v>165.15220000000002</v>
      </c>
    </row>
    <row r="278" spans="2:17" ht="25.5" x14ac:dyDescent="0.2">
      <c r="B278" s="29">
        <v>247</v>
      </c>
      <c r="C278" s="30" t="s">
        <v>288</v>
      </c>
      <c r="D278" s="156">
        <v>25035.77</v>
      </c>
      <c r="E278" s="157">
        <v>26152.37</v>
      </c>
      <c r="F278" s="33">
        <v>1904</v>
      </c>
      <c r="G278" s="34">
        <v>3217</v>
      </c>
      <c r="H278" s="35" t="s">
        <v>30</v>
      </c>
      <c r="I278" s="36">
        <v>862.9</v>
      </c>
      <c r="J278" s="72">
        <v>0</v>
      </c>
      <c r="K278" s="38">
        <f t="shared" si="48"/>
        <v>86.29</v>
      </c>
      <c r="L278" s="38">
        <f t="shared" si="49"/>
        <v>25.886999999999997</v>
      </c>
      <c r="M278" s="38">
        <f t="shared" si="50"/>
        <v>51.773999999999994</v>
      </c>
      <c r="N278" s="38">
        <f t="shared" si="51"/>
        <v>17.257999999999999</v>
      </c>
      <c r="O278" s="38">
        <f t="shared" si="52"/>
        <v>17.257999999999999</v>
      </c>
      <c r="P278" s="179">
        <f t="shared" si="53"/>
        <v>10.786250000000001</v>
      </c>
      <c r="Q278" s="181">
        <f t="shared" si="54"/>
        <v>209.25325000000001</v>
      </c>
    </row>
    <row r="279" spans="2:17" ht="25.5" x14ac:dyDescent="0.2">
      <c r="B279" s="29">
        <v>248</v>
      </c>
      <c r="C279" s="30" t="s">
        <v>289</v>
      </c>
      <c r="D279" s="156">
        <v>37553.65</v>
      </c>
      <c r="E279" s="157">
        <v>39228.54</v>
      </c>
      <c r="F279" s="33">
        <v>1905</v>
      </c>
      <c r="G279" s="34">
        <v>3218</v>
      </c>
      <c r="H279" s="35" t="s">
        <v>30</v>
      </c>
      <c r="I279" s="36">
        <v>1091.1500000000001</v>
      </c>
      <c r="J279" s="72">
        <v>0</v>
      </c>
      <c r="K279" s="38">
        <f t="shared" si="48"/>
        <v>109.11500000000001</v>
      </c>
      <c r="L279" s="38">
        <f t="shared" si="49"/>
        <v>32.734500000000004</v>
      </c>
      <c r="M279" s="38">
        <f t="shared" si="50"/>
        <v>65.469000000000008</v>
      </c>
      <c r="N279" s="38">
        <f t="shared" si="51"/>
        <v>21.823000000000004</v>
      </c>
      <c r="O279" s="38">
        <f t="shared" si="52"/>
        <v>21.823000000000004</v>
      </c>
      <c r="P279" s="179">
        <f t="shared" si="53"/>
        <v>13.639375000000001</v>
      </c>
      <c r="Q279" s="181">
        <f t="shared" si="54"/>
        <v>264.60387500000002</v>
      </c>
    </row>
    <row r="280" spans="2:17" ht="25.5" x14ac:dyDescent="0.2">
      <c r="B280" s="29">
        <v>249</v>
      </c>
      <c r="C280" s="30" t="s">
        <v>290</v>
      </c>
      <c r="D280" s="156">
        <v>50071.55</v>
      </c>
      <c r="E280" s="157">
        <v>52304.74</v>
      </c>
      <c r="F280" s="33">
        <v>1906</v>
      </c>
      <c r="G280" s="34">
        <v>3219</v>
      </c>
      <c r="H280" s="35" t="s">
        <v>30</v>
      </c>
      <c r="I280" s="36">
        <v>1456.73</v>
      </c>
      <c r="J280" s="72">
        <v>0</v>
      </c>
      <c r="K280" s="38">
        <f t="shared" si="48"/>
        <v>145.673</v>
      </c>
      <c r="L280" s="38">
        <f t="shared" si="49"/>
        <v>43.701900000000002</v>
      </c>
      <c r="M280" s="38">
        <f t="shared" si="50"/>
        <v>87.403800000000004</v>
      </c>
      <c r="N280" s="38">
        <f t="shared" si="51"/>
        <v>29.134600000000002</v>
      </c>
      <c r="O280" s="38">
        <f t="shared" si="52"/>
        <v>29.134600000000002</v>
      </c>
      <c r="P280" s="179">
        <f t="shared" si="53"/>
        <v>18.209125</v>
      </c>
      <c r="Q280" s="181">
        <f t="shared" si="54"/>
        <v>353.257025</v>
      </c>
    </row>
    <row r="281" spans="2:17" ht="25.5" x14ac:dyDescent="0.2">
      <c r="B281" s="29">
        <v>250</v>
      </c>
      <c r="C281" s="30" t="s">
        <v>291</v>
      </c>
      <c r="D281" s="156">
        <v>62589.43</v>
      </c>
      <c r="E281" s="157">
        <v>65380.92</v>
      </c>
      <c r="F281" s="33">
        <v>1907</v>
      </c>
      <c r="G281" s="34">
        <v>3220</v>
      </c>
      <c r="H281" s="35" t="s">
        <v>30</v>
      </c>
      <c r="I281" s="36">
        <v>1729.5</v>
      </c>
      <c r="J281" s="72">
        <v>0</v>
      </c>
      <c r="K281" s="38">
        <f t="shared" si="48"/>
        <v>172.95000000000002</v>
      </c>
      <c r="L281" s="38">
        <f t="shared" si="49"/>
        <v>51.884999999999998</v>
      </c>
      <c r="M281" s="38">
        <f t="shared" si="50"/>
        <v>103.77</v>
      </c>
      <c r="N281" s="38">
        <f t="shared" si="51"/>
        <v>34.590000000000003</v>
      </c>
      <c r="O281" s="38">
        <f t="shared" si="52"/>
        <v>34.590000000000003</v>
      </c>
      <c r="P281" s="179">
        <f t="shared" si="53"/>
        <v>21.618750000000002</v>
      </c>
      <c r="Q281" s="181">
        <f t="shared" si="54"/>
        <v>419.40375000000006</v>
      </c>
    </row>
    <row r="282" spans="2:17" ht="25.5" x14ac:dyDescent="0.2">
      <c r="B282" s="29">
        <v>251</v>
      </c>
      <c r="C282" s="30" t="s">
        <v>292</v>
      </c>
      <c r="D282" s="156">
        <v>100143.09</v>
      </c>
      <c r="E282" s="157">
        <v>104609.47</v>
      </c>
      <c r="F282" s="33">
        <v>1908</v>
      </c>
      <c r="G282" s="34">
        <v>3221</v>
      </c>
      <c r="H282" s="35" t="s">
        <v>30</v>
      </c>
      <c r="I282" s="36">
        <v>2273.23</v>
      </c>
      <c r="J282" s="72">
        <v>0</v>
      </c>
      <c r="K282" s="38">
        <f t="shared" si="48"/>
        <v>227.32300000000001</v>
      </c>
      <c r="L282" s="38">
        <f t="shared" si="49"/>
        <v>68.196899999999999</v>
      </c>
      <c r="M282" s="38">
        <f t="shared" si="50"/>
        <v>136.3938</v>
      </c>
      <c r="N282" s="38">
        <f t="shared" si="51"/>
        <v>45.464600000000004</v>
      </c>
      <c r="O282" s="38">
        <f t="shared" si="52"/>
        <v>45.464600000000004</v>
      </c>
      <c r="P282" s="179">
        <f t="shared" si="53"/>
        <v>28.415375000000001</v>
      </c>
      <c r="Q282" s="181">
        <f t="shared" si="54"/>
        <v>551.25827500000003</v>
      </c>
    </row>
    <row r="283" spans="2:17" ht="25.5" x14ac:dyDescent="0.2">
      <c r="B283" s="29">
        <v>252</v>
      </c>
      <c r="C283" s="30" t="s">
        <v>293</v>
      </c>
      <c r="D283" s="156">
        <v>150214.64000000001</v>
      </c>
      <c r="E283" s="157">
        <v>156914.21</v>
      </c>
      <c r="F283" s="33">
        <v>1909</v>
      </c>
      <c r="G283" s="34">
        <v>3223</v>
      </c>
      <c r="H283" s="35" t="s">
        <v>30</v>
      </c>
      <c r="I283" s="36">
        <v>3408.91</v>
      </c>
      <c r="J283" s="72">
        <v>0</v>
      </c>
      <c r="K283" s="38">
        <f t="shared" si="48"/>
        <v>340.89100000000002</v>
      </c>
      <c r="L283" s="38">
        <f t="shared" si="49"/>
        <v>102.26729999999999</v>
      </c>
      <c r="M283" s="38">
        <f t="shared" si="50"/>
        <v>204.53459999999998</v>
      </c>
      <c r="N283" s="38">
        <f t="shared" si="51"/>
        <v>68.178200000000004</v>
      </c>
      <c r="O283" s="38">
        <f t="shared" si="52"/>
        <v>68.178200000000004</v>
      </c>
      <c r="P283" s="179">
        <f t="shared" si="53"/>
        <v>42.611375000000002</v>
      </c>
      <c r="Q283" s="181">
        <f t="shared" si="54"/>
        <v>826.66067500000008</v>
      </c>
    </row>
    <row r="284" spans="2:17" ht="25.5" x14ac:dyDescent="0.2">
      <c r="B284" s="29">
        <v>253</v>
      </c>
      <c r="C284" s="30" t="s">
        <v>294</v>
      </c>
      <c r="D284" s="156">
        <v>250357.73</v>
      </c>
      <c r="E284" s="157">
        <v>261523.68</v>
      </c>
      <c r="F284" s="33">
        <v>1911</v>
      </c>
      <c r="G284" s="34">
        <v>3225</v>
      </c>
      <c r="H284" s="35" t="s">
        <v>30</v>
      </c>
      <c r="I284" s="36">
        <v>4166.03</v>
      </c>
      <c r="J284" s="72">
        <v>0</v>
      </c>
      <c r="K284" s="38">
        <f t="shared" si="48"/>
        <v>416.60300000000001</v>
      </c>
      <c r="L284" s="38">
        <f t="shared" si="49"/>
        <v>124.98089999999999</v>
      </c>
      <c r="M284" s="38">
        <f t="shared" si="50"/>
        <v>249.96179999999998</v>
      </c>
      <c r="N284" s="38">
        <f t="shared" si="51"/>
        <v>83.320599999999999</v>
      </c>
      <c r="O284" s="38">
        <f t="shared" si="52"/>
        <v>83.320599999999999</v>
      </c>
      <c r="P284" s="179">
        <f t="shared" si="53"/>
        <v>52.075375000000001</v>
      </c>
      <c r="Q284" s="181">
        <f t="shared" si="54"/>
        <v>1010.2622749999999</v>
      </c>
    </row>
    <row r="285" spans="2:17" ht="25.5" x14ac:dyDescent="0.2">
      <c r="B285" s="29">
        <v>254</v>
      </c>
      <c r="C285" s="30" t="s">
        <v>295</v>
      </c>
      <c r="D285" s="156">
        <v>375536.58</v>
      </c>
      <c r="E285" s="157">
        <v>392285.51</v>
      </c>
      <c r="F285" s="33">
        <v>1913</v>
      </c>
      <c r="G285" s="34">
        <v>3227</v>
      </c>
      <c r="H285" s="35" t="s">
        <v>30</v>
      </c>
      <c r="I285" s="36">
        <v>4166.03</v>
      </c>
      <c r="J285" s="72">
        <v>0</v>
      </c>
      <c r="K285" s="38">
        <f t="shared" si="48"/>
        <v>416.60300000000001</v>
      </c>
      <c r="L285" s="38">
        <f t="shared" si="49"/>
        <v>124.98089999999999</v>
      </c>
      <c r="M285" s="38">
        <f t="shared" si="50"/>
        <v>249.96179999999998</v>
      </c>
      <c r="N285" s="38">
        <f t="shared" si="51"/>
        <v>83.320599999999999</v>
      </c>
      <c r="O285" s="38">
        <f t="shared" si="52"/>
        <v>83.320599999999999</v>
      </c>
      <c r="P285" s="179">
        <f t="shared" si="53"/>
        <v>52.075375000000001</v>
      </c>
      <c r="Q285" s="181">
        <f t="shared" si="54"/>
        <v>1010.2622749999999</v>
      </c>
    </row>
    <row r="286" spans="2:17" ht="25.5" x14ac:dyDescent="0.2">
      <c r="B286" s="29">
        <v>255</v>
      </c>
      <c r="C286" s="30" t="s">
        <v>296</v>
      </c>
      <c r="D286" s="156">
        <v>500715.44</v>
      </c>
      <c r="E286" s="157">
        <v>523047.35</v>
      </c>
      <c r="F286" s="33">
        <v>1914</v>
      </c>
      <c r="G286" s="34">
        <v>3228</v>
      </c>
      <c r="H286" s="35" t="s">
        <v>30</v>
      </c>
      <c r="I286" s="36">
        <v>4923.17</v>
      </c>
      <c r="J286" s="72">
        <v>0</v>
      </c>
      <c r="K286" s="38">
        <f t="shared" si="48"/>
        <v>492.31700000000001</v>
      </c>
      <c r="L286" s="38">
        <f t="shared" si="49"/>
        <v>147.6951</v>
      </c>
      <c r="M286" s="38">
        <f t="shared" si="50"/>
        <v>295.39019999999999</v>
      </c>
      <c r="N286" s="38">
        <f t="shared" si="51"/>
        <v>98.463400000000007</v>
      </c>
      <c r="O286" s="38">
        <f t="shared" si="52"/>
        <v>98.463400000000007</v>
      </c>
      <c r="P286" s="179">
        <f t="shared" si="53"/>
        <v>61.539625000000001</v>
      </c>
      <c r="Q286" s="181">
        <f t="shared" si="54"/>
        <v>1193.8687250000003</v>
      </c>
    </row>
    <row r="287" spans="2:17" ht="25.5" x14ac:dyDescent="0.2">
      <c r="B287" s="29">
        <v>256</v>
      </c>
      <c r="C287" s="30" t="s">
        <v>297</v>
      </c>
      <c r="D287" s="156">
        <v>500715.44</v>
      </c>
      <c r="E287" s="157">
        <v>523047.35</v>
      </c>
      <c r="F287" s="33">
        <v>0</v>
      </c>
      <c r="G287" s="34">
        <v>3229</v>
      </c>
      <c r="H287" s="35" t="s">
        <v>30</v>
      </c>
      <c r="I287" s="36">
        <v>6062.56</v>
      </c>
      <c r="J287" s="72">
        <v>0</v>
      </c>
      <c r="K287" s="38">
        <f t="shared" si="48"/>
        <v>606.25600000000009</v>
      </c>
      <c r="L287" s="38">
        <f t="shared" si="49"/>
        <v>181.8768</v>
      </c>
      <c r="M287" s="38">
        <f t="shared" si="50"/>
        <v>363.75360000000001</v>
      </c>
      <c r="N287" s="38">
        <f t="shared" si="51"/>
        <v>121.25120000000001</v>
      </c>
      <c r="O287" s="38">
        <f t="shared" si="52"/>
        <v>121.25120000000001</v>
      </c>
      <c r="P287" s="179">
        <f t="shared" si="53"/>
        <v>75.782000000000011</v>
      </c>
      <c r="Q287" s="181">
        <f t="shared" si="54"/>
        <v>1470.1707999999999</v>
      </c>
    </row>
    <row r="288" spans="2:17" ht="144" x14ac:dyDescent="0.2">
      <c r="B288" s="29">
        <v>257</v>
      </c>
      <c r="C288" s="30" t="s">
        <v>298</v>
      </c>
      <c r="D288" s="156">
        <v>625.89</v>
      </c>
      <c r="E288" s="157">
        <v>653.79999999999995</v>
      </c>
      <c r="F288" s="33">
        <v>1918</v>
      </c>
      <c r="G288" s="34">
        <v>3232</v>
      </c>
      <c r="H288" s="44" t="s">
        <v>299</v>
      </c>
      <c r="I288" s="36">
        <v>55.68</v>
      </c>
      <c r="J288" s="72">
        <v>0</v>
      </c>
      <c r="K288" s="38">
        <f t="shared" si="48"/>
        <v>5.5680000000000005</v>
      </c>
      <c r="L288" s="38">
        <f t="shared" si="49"/>
        <v>1.6703999999999999</v>
      </c>
      <c r="M288" s="38">
        <f t="shared" si="50"/>
        <v>3.3407999999999998</v>
      </c>
      <c r="N288" s="38">
        <f t="shared" si="51"/>
        <v>1.1135999999999999</v>
      </c>
      <c r="O288" s="38">
        <f t="shared" si="52"/>
        <v>1.1135999999999999</v>
      </c>
      <c r="P288" s="179">
        <f t="shared" si="53"/>
        <v>0.69600000000000006</v>
      </c>
      <c r="Q288" s="181">
        <f t="shared" si="54"/>
        <v>13.5024</v>
      </c>
    </row>
    <row r="289" spans="2:17" ht="144" x14ac:dyDescent="0.2">
      <c r="B289" s="29">
        <v>258</v>
      </c>
      <c r="C289" s="30" t="s">
        <v>300</v>
      </c>
      <c r="D289" s="156">
        <v>1251.79</v>
      </c>
      <c r="E289" s="157">
        <v>1307.6199999999999</v>
      </c>
      <c r="F289" s="33">
        <v>1919</v>
      </c>
      <c r="G289" s="34">
        <v>3233</v>
      </c>
      <c r="H289" s="44" t="s">
        <v>299</v>
      </c>
      <c r="I289" s="36">
        <v>84.44</v>
      </c>
      <c r="J289" s="72">
        <v>0</v>
      </c>
      <c r="K289" s="38">
        <f t="shared" si="48"/>
        <v>8.4440000000000008</v>
      </c>
      <c r="L289" s="38">
        <f t="shared" si="49"/>
        <v>2.5331999999999999</v>
      </c>
      <c r="M289" s="38">
        <f t="shared" si="50"/>
        <v>5.0663999999999998</v>
      </c>
      <c r="N289" s="38">
        <f t="shared" si="51"/>
        <v>1.6888000000000001</v>
      </c>
      <c r="O289" s="38">
        <f t="shared" si="52"/>
        <v>1.6888000000000001</v>
      </c>
      <c r="P289" s="179">
        <f t="shared" si="53"/>
        <v>1.0555000000000001</v>
      </c>
      <c r="Q289" s="181">
        <f t="shared" si="54"/>
        <v>20.476699999999997</v>
      </c>
    </row>
    <row r="290" spans="2:17" ht="144" x14ac:dyDescent="0.2">
      <c r="B290" s="29">
        <v>259</v>
      </c>
      <c r="C290" s="30" t="s">
        <v>301</v>
      </c>
      <c r="D290" s="156">
        <v>2503.58</v>
      </c>
      <c r="E290" s="157">
        <v>2615.2399999999998</v>
      </c>
      <c r="F290" s="33">
        <v>1920</v>
      </c>
      <c r="G290" s="34">
        <v>3234</v>
      </c>
      <c r="H290" s="44" t="s">
        <v>299</v>
      </c>
      <c r="I290" s="36">
        <v>114.14</v>
      </c>
      <c r="J290" s="72">
        <v>0</v>
      </c>
      <c r="K290" s="38">
        <f t="shared" si="48"/>
        <v>11.414000000000001</v>
      </c>
      <c r="L290" s="38">
        <f t="shared" si="49"/>
        <v>3.4241999999999999</v>
      </c>
      <c r="M290" s="38">
        <f t="shared" si="50"/>
        <v>6.8483999999999998</v>
      </c>
      <c r="N290" s="38">
        <f t="shared" si="51"/>
        <v>2.2827999999999999</v>
      </c>
      <c r="O290" s="38">
        <f t="shared" si="52"/>
        <v>2.2827999999999999</v>
      </c>
      <c r="P290" s="179">
        <f t="shared" si="53"/>
        <v>1.4267500000000002</v>
      </c>
      <c r="Q290" s="181">
        <f t="shared" si="54"/>
        <v>27.67895</v>
      </c>
    </row>
    <row r="291" spans="2:17" ht="144" x14ac:dyDescent="0.2">
      <c r="B291" s="29">
        <v>260</v>
      </c>
      <c r="C291" s="30" t="s">
        <v>302</v>
      </c>
      <c r="D291" s="156">
        <v>5007.1499999999996</v>
      </c>
      <c r="E291" s="157">
        <v>5230.47</v>
      </c>
      <c r="F291" s="33">
        <v>1921</v>
      </c>
      <c r="G291" s="34">
        <v>3235</v>
      </c>
      <c r="H291" s="44" t="s">
        <v>299</v>
      </c>
      <c r="I291" s="36">
        <v>159.59</v>
      </c>
      <c r="J291" s="72">
        <v>0</v>
      </c>
      <c r="K291" s="38">
        <f t="shared" si="48"/>
        <v>15.959000000000001</v>
      </c>
      <c r="L291" s="38">
        <f t="shared" si="49"/>
        <v>4.7877000000000001</v>
      </c>
      <c r="M291" s="38">
        <f t="shared" si="50"/>
        <v>9.5754000000000001</v>
      </c>
      <c r="N291" s="38">
        <f t="shared" si="51"/>
        <v>3.1918000000000002</v>
      </c>
      <c r="O291" s="38">
        <f t="shared" si="52"/>
        <v>3.1918000000000002</v>
      </c>
      <c r="P291" s="179">
        <f t="shared" si="53"/>
        <v>1.9948750000000002</v>
      </c>
      <c r="Q291" s="181">
        <f t="shared" si="54"/>
        <v>38.700575000000001</v>
      </c>
    </row>
    <row r="292" spans="2:17" ht="144" x14ac:dyDescent="0.2">
      <c r="B292" s="29">
        <v>261</v>
      </c>
      <c r="C292" s="30" t="s">
        <v>303</v>
      </c>
      <c r="D292" s="156">
        <v>10014.299999999999</v>
      </c>
      <c r="E292" s="157">
        <v>10460.94</v>
      </c>
      <c r="F292" s="33">
        <v>1922</v>
      </c>
      <c r="G292" s="34">
        <v>3236</v>
      </c>
      <c r="H292" s="44" t="s">
        <v>299</v>
      </c>
      <c r="I292" s="36">
        <v>318.26</v>
      </c>
      <c r="J292" s="72">
        <v>0</v>
      </c>
      <c r="K292" s="38">
        <f t="shared" si="48"/>
        <v>31.826000000000001</v>
      </c>
      <c r="L292" s="38">
        <f t="shared" si="49"/>
        <v>9.5477999999999987</v>
      </c>
      <c r="M292" s="38">
        <f t="shared" si="50"/>
        <v>19.095599999999997</v>
      </c>
      <c r="N292" s="38">
        <f t="shared" si="51"/>
        <v>6.3651999999999997</v>
      </c>
      <c r="O292" s="38">
        <f t="shared" si="52"/>
        <v>6.3651999999999997</v>
      </c>
      <c r="P292" s="179">
        <f t="shared" si="53"/>
        <v>3.9782500000000001</v>
      </c>
      <c r="Q292" s="181">
        <f t="shared" si="54"/>
        <v>77.178049999999999</v>
      </c>
    </row>
    <row r="293" spans="2:17" ht="144" x14ac:dyDescent="0.2">
      <c r="B293" s="29">
        <v>262</v>
      </c>
      <c r="C293" s="30" t="s">
        <v>304</v>
      </c>
      <c r="D293" s="156">
        <v>15021.47</v>
      </c>
      <c r="E293" s="157">
        <v>15691.43</v>
      </c>
      <c r="F293" s="33">
        <v>1923</v>
      </c>
      <c r="G293" s="34">
        <v>3237</v>
      </c>
      <c r="H293" s="44" t="s">
        <v>299</v>
      </c>
      <c r="I293" s="36">
        <v>340.52</v>
      </c>
      <c r="J293" s="72">
        <v>0</v>
      </c>
      <c r="K293" s="38">
        <f t="shared" si="48"/>
        <v>34.052</v>
      </c>
      <c r="L293" s="38">
        <f t="shared" si="49"/>
        <v>10.215599999999998</v>
      </c>
      <c r="M293" s="38">
        <f t="shared" si="50"/>
        <v>20.431199999999997</v>
      </c>
      <c r="N293" s="38">
        <f t="shared" si="51"/>
        <v>6.8103999999999996</v>
      </c>
      <c r="O293" s="38">
        <f t="shared" si="52"/>
        <v>6.8103999999999996</v>
      </c>
      <c r="P293" s="179">
        <f t="shared" si="53"/>
        <v>4.2565</v>
      </c>
      <c r="Q293" s="181">
        <f t="shared" si="54"/>
        <v>82.576100000000011</v>
      </c>
    </row>
    <row r="294" spans="2:17" ht="144" x14ac:dyDescent="0.2">
      <c r="B294" s="29">
        <v>263</v>
      </c>
      <c r="C294" s="30" t="s">
        <v>305</v>
      </c>
      <c r="D294" s="156">
        <v>25035.77</v>
      </c>
      <c r="E294" s="157">
        <v>26152.37</v>
      </c>
      <c r="F294" s="33">
        <v>1924</v>
      </c>
      <c r="G294" s="34">
        <v>3238</v>
      </c>
      <c r="H294" s="44" t="s">
        <v>299</v>
      </c>
      <c r="I294" s="36">
        <v>431.45</v>
      </c>
      <c r="J294" s="72">
        <v>0</v>
      </c>
      <c r="K294" s="38">
        <f t="shared" si="48"/>
        <v>43.145000000000003</v>
      </c>
      <c r="L294" s="38">
        <f t="shared" si="49"/>
        <v>12.943499999999998</v>
      </c>
      <c r="M294" s="38">
        <f t="shared" si="50"/>
        <v>25.886999999999997</v>
      </c>
      <c r="N294" s="38">
        <f t="shared" si="51"/>
        <v>8.6289999999999996</v>
      </c>
      <c r="O294" s="38">
        <f t="shared" si="52"/>
        <v>8.6289999999999996</v>
      </c>
      <c r="P294" s="179">
        <f t="shared" si="53"/>
        <v>5.3931250000000004</v>
      </c>
      <c r="Q294" s="181">
        <f t="shared" si="54"/>
        <v>104.626625</v>
      </c>
    </row>
    <row r="295" spans="2:17" ht="144" x14ac:dyDescent="0.2">
      <c r="B295" s="29">
        <v>264</v>
      </c>
      <c r="C295" s="30" t="s">
        <v>306</v>
      </c>
      <c r="D295" s="156">
        <v>37553.65</v>
      </c>
      <c r="E295" s="157">
        <v>39228.54</v>
      </c>
      <c r="F295" s="33">
        <v>1925</v>
      </c>
      <c r="G295" s="34">
        <v>3239</v>
      </c>
      <c r="H295" s="44" t="s">
        <v>299</v>
      </c>
      <c r="I295" s="36">
        <v>545.58000000000004</v>
      </c>
      <c r="J295" s="72">
        <v>0</v>
      </c>
      <c r="K295" s="38">
        <f t="shared" si="48"/>
        <v>54.558000000000007</v>
      </c>
      <c r="L295" s="38">
        <f t="shared" si="49"/>
        <v>16.3674</v>
      </c>
      <c r="M295" s="38">
        <f t="shared" si="50"/>
        <v>32.7348</v>
      </c>
      <c r="N295" s="38">
        <f t="shared" si="51"/>
        <v>10.911600000000002</v>
      </c>
      <c r="O295" s="38">
        <f t="shared" si="52"/>
        <v>10.911600000000002</v>
      </c>
      <c r="P295" s="179">
        <f t="shared" si="53"/>
        <v>6.8197500000000009</v>
      </c>
      <c r="Q295" s="181">
        <f t="shared" si="54"/>
        <v>132.30315000000002</v>
      </c>
    </row>
    <row r="296" spans="2:17" ht="144" x14ac:dyDescent="0.2">
      <c r="B296" s="29">
        <v>265</v>
      </c>
      <c r="C296" s="30" t="s">
        <v>307</v>
      </c>
      <c r="D296" s="156">
        <v>50071.55</v>
      </c>
      <c r="E296" s="157">
        <v>52304.74</v>
      </c>
      <c r="F296" s="33">
        <v>1926</v>
      </c>
      <c r="G296" s="34">
        <v>3240</v>
      </c>
      <c r="H296" s="44" t="s">
        <v>299</v>
      </c>
      <c r="I296" s="36">
        <v>728.37</v>
      </c>
      <c r="J296" s="72">
        <v>0</v>
      </c>
      <c r="K296" s="38">
        <f t="shared" si="48"/>
        <v>72.837000000000003</v>
      </c>
      <c r="L296" s="38">
        <f t="shared" si="49"/>
        <v>21.851099999999999</v>
      </c>
      <c r="M296" s="38">
        <f t="shared" si="50"/>
        <v>43.702199999999998</v>
      </c>
      <c r="N296" s="38">
        <f t="shared" si="51"/>
        <v>14.567400000000001</v>
      </c>
      <c r="O296" s="38">
        <f t="shared" si="52"/>
        <v>14.567400000000001</v>
      </c>
      <c r="P296" s="179">
        <f t="shared" si="53"/>
        <v>9.1046250000000004</v>
      </c>
      <c r="Q296" s="181">
        <f t="shared" si="54"/>
        <v>176.62972499999998</v>
      </c>
    </row>
    <row r="297" spans="2:17" ht="144" x14ac:dyDescent="0.2">
      <c r="B297" s="29">
        <v>266</v>
      </c>
      <c r="C297" s="30" t="s">
        <v>308</v>
      </c>
      <c r="D297" s="156">
        <v>62589.43</v>
      </c>
      <c r="E297" s="157">
        <v>65380.92</v>
      </c>
      <c r="F297" s="33">
        <v>1927</v>
      </c>
      <c r="G297" s="34">
        <v>3241</v>
      </c>
      <c r="H297" s="44" t="s">
        <v>299</v>
      </c>
      <c r="I297" s="36">
        <v>864.75</v>
      </c>
      <c r="J297" s="72">
        <v>0</v>
      </c>
      <c r="K297" s="38">
        <f t="shared" si="48"/>
        <v>86.475000000000009</v>
      </c>
      <c r="L297" s="38">
        <f t="shared" si="49"/>
        <v>25.942499999999999</v>
      </c>
      <c r="M297" s="38">
        <f t="shared" si="50"/>
        <v>51.884999999999998</v>
      </c>
      <c r="N297" s="38">
        <f t="shared" si="51"/>
        <v>17.295000000000002</v>
      </c>
      <c r="O297" s="38">
        <f t="shared" si="52"/>
        <v>17.295000000000002</v>
      </c>
      <c r="P297" s="179">
        <f t="shared" si="53"/>
        <v>10.809375000000001</v>
      </c>
      <c r="Q297" s="181">
        <f t="shared" si="54"/>
        <v>209.70187500000003</v>
      </c>
    </row>
    <row r="298" spans="2:17" ht="144" x14ac:dyDescent="0.2">
      <c r="B298" s="29">
        <v>267</v>
      </c>
      <c r="C298" s="30" t="s">
        <v>309</v>
      </c>
      <c r="D298" s="156">
        <v>100143.09</v>
      </c>
      <c r="E298" s="157">
        <v>104609.47</v>
      </c>
      <c r="F298" s="33">
        <v>1928</v>
      </c>
      <c r="G298" s="34">
        <v>3242</v>
      </c>
      <c r="H298" s="44" t="s">
        <v>299</v>
      </c>
      <c r="I298" s="36">
        <v>1136.6199999999999</v>
      </c>
      <c r="J298" s="72">
        <v>0</v>
      </c>
      <c r="K298" s="38">
        <f t="shared" si="48"/>
        <v>113.66199999999999</v>
      </c>
      <c r="L298" s="38">
        <f t="shared" si="49"/>
        <v>34.098599999999998</v>
      </c>
      <c r="M298" s="38">
        <f t="shared" si="50"/>
        <v>68.197199999999995</v>
      </c>
      <c r="N298" s="38">
        <f t="shared" si="51"/>
        <v>22.732399999999998</v>
      </c>
      <c r="O298" s="38">
        <f t="shared" si="52"/>
        <v>22.732399999999998</v>
      </c>
      <c r="P298" s="179">
        <f t="shared" si="53"/>
        <v>14.207749999999999</v>
      </c>
      <c r="Q298" s="181">
        <f t="shared" si="54"/>
        <v>275.63034999999991</v>
      </c>
    </row>
    <row r="299" spans="2:17" ht="144" x14ac:dyDescent="0.2">
      <c r="B299" s="29">
        <v>268</v>
      </c>
      <c r="C299" s="30" t="s">
        <v>310</v>
      </c>
      <c r="D299" s="156">
        <v>150214.64000000001</v>
      </c>
      <c r="E299" s="157">
        <v>156914.21</v>
      </c>
      <c r="F299" s="33">
        <v>1929</v>
      </c>
      <c r="G299" s="34">
        <v>3243</v>
      </c>
      <c r="H299" s="44" t="s">
        <v>299</v>
      </c>
      <c r="I299" s="36">
        <v>1704.46</v>
      </c>
      <c r="J299" s="72">
        <v>0</v>
      </c>
      <c r="K299" s="38">
        <f t="shared" si="48"/>
        <v>170.44600000000003</v>
      </c>
      <c r="L299" s="38">
        <f t="shared" si="49"/>
        <v>51.133800000000001</v>
      </c>
      <c r="M299" s="38">
        <f t="shared" si="50"/>
        <v>102.2676</v>
      </c>
      <c r="N299" s="38">
        <f t="shared" si="51"/>
        <v>34.089199999999998</v>
      </c>
      <c r="O299" s="38">
        <f t="shared" si="52"/>
        <v>34.089199999999998</v>
      </c>
      <c r="P299" s="179">
        <f t="shared" si="53"/>
        <v>21.305750000000003</v>
      </c>
      <c r="Q299" s="181">
        <f t="shared" si="54"/>
        <v>413.33155000000005</v>
      </c>
    </row>
    <row r="300" spans="2:17" ht="144" x14ac:dyDescent="0.2">
      <c r="B300" s="29">
        <v>269</v>
      </c>
      <c r="C300" s="30" t="s">
        <v>311</v>
      </c>
      <c r="D300" s="156">
        <v>250357.73</v>
      </c>
      <c r="E300" s="157">
        <v>261523.68</v>
      </c>
      <c r="F300" s="33">
        <v>1930</v>
      </c>
      <c r="G300" s="34">
        <v>3244</v>
      </c>
      <c r="H300" s="44" t="s">
        <v>299</v>
      </c>
      <c r="I300" s="36">
        <v>2083.02</v>
      </c>
      <c r="J300" s="72">
        <v>0</v>
      </c>
      <c r="K300" s="38">
        <f t="shared" si="48"/>
        <v>208.30200000000002</v>
      </c>
      <c r="L300" s="38">
        <f t="shared" si="49"/>
        <v>62.490600000000001</v>
      </c>
      <c r="M300" s="38">
        <f t="shared" si="50"/>
        <v>124.9812</v>
      </c>
      <c r="N300" s="38">
        <f t="shared" si="51"/>
        <v>41.660400000000003</v>
      </c>
      <c r="O300" s="38">
        <f t="shared" si="52"/>
        <v>41.660400000000003</v>
      </c>
      <c r="P300" s="179">
        <f t="shared" si="53"/>
        <v>26.037750000000003</v>
      </c>
      <c r="Q300" s="181">
        <f t="shared" si="54"/>
        <v>505.13234999999997</v>
      </c>
    </row>
    <row r="301" spans="2:17" ht="144" x14ac:dyDescent="0.2">
      <c r="B301" s="29">
        <v>270</v>
      </c>
      <c r="C301" s="30" t="s">
        <v>312</v>
      </c>
      <c r="D301" s="156">
        <v>375536.58</v>
      </c>
      <c r="E301" s="157">
        <v>392285.51</v>
      </c>
      <c r="F301" s="33">
        <v>1931</v>
      </c>
      <c r="G301" s="34">
        <v>3245</v>
      </c>
      <c r="H301" s="44" t="s">
        <v>299</v>
      </c>
      <c r="I301" s="36">
        <v>2461.59</v>
      </c>
      <c r="J301" s="72">
        <v>0</v>
      </c>
      <c r="K301" s="38">
        <f t="shared" si="48"/>
        <v>246.15900000000002</v>
      </c>
      <c r="L301" s="38">
        <f t="shared" si="49"/>
        <v>73.847700000000003</v>
      </c>
      <c r="M301" s="38">
        <f t="shared" si="50"/>
        <v>147.69540000000001</v>
      </c>
      <c r="N301" s="38">
        <f t="shared" si="51"/>
        <v>49.231800000000007</v>
      </c>
      <c r="O301" s="38">
        <f t="shared" si="52"/>
        <v>49.231800000000007</v>
      </c>
      <c r="P301" s="179">
        <f t="shared" si="53"/>
        <v>30.769875000000003</v>
      </c>
      <c r="Q301" s="181">
        <f t="shared" si="54"/>
        <v>596.93557499999997</v>
      </c>
    </row>
    <row r="302" spans="2:17" ht="144" x14ac:dyDescent="0.2">
      <c r="B302" s="29">
        <v>271</v>
      </c>
      <c r="C302" s="30" t="s">
        <v>313</v>
      </c>
      <c r="D302" s="156">
        <v>500715.44</v>
      </c>
      <c r="E302" s="157">
        <v>523047.35</v>
      </c>
      <c r="F302" s="33">
        <v>1932</v>
      </c>
      <c r="G302" s="34">
        <v>3246</v>
      </c>
      <c r="H302" s="44" t="s">
        <v>299</v>
      </c>
      <c r="I302" s="36">
        <v>2840.14</v>
      </c>
      <c r="J302" s="72">
        <v>0</v>
      </c>
      <c r="K302" s="38">
        <f t="shared" si="48"/>
        <v>284.01400000000001</v>
      </c>
      <c r="L302" s="38">
        <f t="shared" si="49"/>
        <v>85.204199999999986</v>
      </c>
      <c r="M302" s="38">
        <f t="shared" si="50"/>
        <v>170.40839999999997</v>
      </c>
      <c r="N302" s="38">
        <f t="shared" si="51"/>
        <v>56.802799999999998</v>
      </c>
      <c r="O302" s="38">
        <f t="shared" si="52"/>
        <v>56.802799999999998</v>
      </c>
      <c r="P302" s="179">
        <f t="shared" si="53"/>
        <v>35.501750000000001</v>
      </c>
      <c r="Q302" s="181">
        <f t="shared" si="54"/>
        <v>688.73395000000016</v>
      </c>
    </row>
    <row r="303" spans="2:17" ht="144" x14ac:dyDescent="0.2">
      <c r="B303" s="29">
        <v>272</v>
      </c>
      <c r="C303" s="30" t="s">
        <v>314</v>
      </c>
      <c r="D303" s="156">
        <v>500715.44</v>
      </c>
      <c r="E303" s="157">
        <v>523047.35</v>
      </c>
      <c r="F303" s="33">
        <v>1933</v>
      </c>
      <c r="G303" s="34">
        <v>3247</v>
      </c>
      <c r="H303" s="44" t="s">
        <v>299</v>
      </c>
      <c r="I303" s="36">
        <v>3031.28</v>
      </c>
      <c r="J303" s="72">
        <v>0</v>
      </c>
      <c r="K303" s="38">
        <f t="shared" si="48"/>
        <v>303.12800000000004</v>
      </c>
      <c r="L303" s="38">
        <f t="shared" si="49"/>
        <v>90.938400000000001</v>
      </c>
      <c r="M303" s="38">
        <f t="shared" si="50"/>
        <v>181.8768</v>
      </c>
      <c r="N303" s="38">
        <f t="shared" si="51"/>
        <v>60.625600000000006</v>
      </c>
      <c r="O303" s="38">
        <f t="shared" si="52"/>
        <v>60.625600000000006</v>
      </c>
      <c r="P303" s="179">
        <f t="shared" si="53"/>
        <v>37.891000000000005</v>
      </c>
      <c r="Q303" s="181">
        <f t="shared" si="54"/>
        <v>735.08539999999994</v>
      </c>
    </row>
    <row r="304" spans="2:17" ht="28.5" x14ac:dyDescent="0.2">
      <c r="B304" s="29">
        <v>273</v>
      </c>
      <c r="C304" s="30" t="s">
        <v>315</v>
      </c>
      <c r="D304" s="156" t="s">
        <v>67</v>
      </c>
      <c r="E304" s="157" t="s">
        <v>67</v>
      </c>
      <c r="F304" s="33">
        <v>2008</v>
      </c>
      <c r="G304" s="34">
        <v>3324</v>
      </c>
      <c r="H304" s="35" t="s">
        <v>30</v>
      </c>
      <c r="I304" s="71">
        <v>189.29</v>
      </c>
      <c r="J304" s="72">
        <v>0</v>
      </c>
      <c r="K304" s="38">
        <f t="shared" si="48"/>
        <v>18.928999999999998</v>
      </c>
      <c r="L304" s="38">
        <f t="shared" si="49"/>
        <v>5.6786999999999992</v>
      </c>
      <c r="M304" s="38">
        <f t="shared" si="50"/>
        <v>11.357399999999998</v>
      </c>
      <c r="N304" s="38">
        <f t="shared" si="51"/>
        <v>3.7858000000000001</v>
      </c>
      <c r="O304" s="38">
        <f t="shared" si="52"/>
        <v>3.7858000000000001</v>
      </c>
      <c r="P304" s="179">
        <f t="shared" si="53"/>
        <v>2.3661249999999998</v>
      </c>
      <c r="Q304" s="181">
        <f t="shared" si="54"/>
        <v>45.902824999999993</v>
      </c>
    </row>
    <row r="305" spans="2:17" ht="28.5" x14ac:dyDescent="0.2">
      <c r="B305" s="29">
        <v>274</v>
      </c>
      <c r="C305" s="30" t="s">
        <v>316</v>
      </c>
      <c r="D305" s="156" t="s">
        <v>67</v>
      </c>
      <c r="E305" s="157" t="s">
        <v>67</v>
      </c>
      <c r="F305" s="33">
        <v>2009</v>
      </c>
      <c r="G305" s="34">
        <v>3325</v>
      </c>
      <c r="H305" s="35" t="s">
        <v>30</v>
      </c>
      <c r="I305" s="71">
        <v>189.29</v>
      </c>
      <c r="J305" s="72">
        <v>0</v>
      </c>
      <c r="K305" s="38">
        <f t="shared" si="48"/>
        <v>18.928999999999998</v>
      </c>
      <c r="L305" s="38">
        <f t="shared" si="49"/>
        <v>5.6786999999999992</v>
      </c>
      <c r="M305" s="38">
        <f t="shared" si="50"/>
        <v>11.357399999999998</v>
      </c>
      <c r="N305" s="38">
        <f t="shared" si="51"/>
        <v>3.7858000000000001</v>
      </c>
      <c r="O305" s="38">
        <f t="shared" si="52"/>
        <v>3.7858000000000001</v>
      </c>
      <c r="P305" s="179">
        <f t="shared" si="53"/>
        <v>2.3661249999999998</v>
      </c>
      <c r="Q305" s="181">
        <f t="shared" si="54"/>
        <v>45.902824999999993</v>
      </c>
    </row>
    <row r="306" spans="2:17" ht="38.25" x14ac:dyDescent="0.2">
      <c r="B306" s="29">
        <v>275</v>
      </c>
      <c r="C306" s="30" t="s">
        <v>317</v>
      </c>
      <c r="D306" s="156" t="s">
        <v>67</v>
      </c>
      <c r="E306" s="157" t="s">
        <v>67</v>
      </c>
      <c r="F306" s="33">
        <v>2010</v>
      </c>
      <c r="G306" s="34">
        <v>3326</v>
      </c>
      <c r="H306" s="35" t="s">
        <v>30</v>
      </c>
      <c r="I306" s="71">
        <v>0</v>
      </c>
      <c r="J306" s="72">
        <v>0</v>
      </c>
      <c r="K306" s="38">
        <f t="shared" si="48"/>
        <v>0</v>
      </c>
      <c r="L306" s="38">
        <f t="shared" si="49"/>
        <v>0</v>
      </c>
      <c r="M306" s="38">
        <f t="shared" si="50"/>
        <v>0</v>
      </c>
      <c r="N306" s="38">
        <f t="shared" si="51"/>
        <v>0</v>
      </c>
      <c r="O306" s="38">
        <f t="shared" si="52"/>
        <v>0</v>
      </c>
      <c r="P306" s="179">
        <f t="shared" si="53"/>
        <v>0</v>
      </c>
      <c r="Q306" s="181">
        <f t="shared" si="54"/>
        <v>0</v>
      </c>
    </row>
    <row r="307" spans="2:17" ht="25.5" x14ac:dyDescent="0.2">
      <c r="B307" s="29">
        <v>276</v>
      </c>
      <c r="C307" s="30" t="s">
        <v>318</v>
      </c>
      <c r="D307" s="156">
        <v>625.89</v>
      </c>
      <c r="E307" s="157">
        <v>653.79999999999995</v>
      </c>
      <c r="F307" s="33">
        <v>2011</v>
      </c>
      <c r="G307" s="34">
        <v>3327</v>
      </c>
      <c r="H307" s="35" t="s">
        <v>30</v>
      </c>
      <c r="I307" s="36">
        <v>111.35</v>
      </c>
      <c r="J307" s="72">
        <v>0</v>
      </c>
      <c r="K307" s="38">
        <f t="shared" si="48"/>
        <v>11.135</v>
      </c>
      <c r="L307" s="38">
        <f t="shared" si="49"/>
        <v>3.3404999999999996</v>
      </c>
      <c r="M307" s="38">
        <f t="shared" si="50"/>
        <v>6.6809999999999992</v>
      </c>
      <c r="N307" s="38">
        <f t="shared" si="51"/>
        <v>2.2269999999999999</v>
      </c>
      <c r="O307" s="38">
        <f t="shared" si="52"/>
        <v>2.2269999999999999</v>
      </c>
      <c r="P307" s="179">
        <f t="shared" si="53"/>
        <v>1.391875</v>
      </c>
      <c r="Q307" s="181">
        <f t="shared" si="54"/>
        <v>27.002375000000001</v>
      </c>
    </row>
    <row r="308" spans="2:17" ht="25.5" x14ac:dyDescent="0.2">
      <c r="B308" s="29">
        <v>277</v>
      </c>
      <c r="C308" s="30" t="s">
        <v>319</v>
      </c>
      <c r="D308" s="156">
        <v>1251.79</v>
      </c>
      <c r="E308" s="157">
        <v>1307.6199999999999</v>
      </c>
      <c r="F308" s="33">
        <v>2012</v>
      </c>
      <c r="G308" s="34">
        <v>3328</v>
      </c>
      <c r="H308" s="35" t="s">
        <v>30</v>
      </c>
      <c r="I308" s="36">
        <v>168.88</v>
      </c>
      <c r="J308" s="72">
        <v>0</v>
      </c>
      <c r="K308" s="38">
        <f t="shared" si="48"/>
        <v>16.888000000000002</v>
      </c>
      <c r="L308" s="38">
        <f t="shared" si="49"/>
        <v>5.0663999999999998</v>
      </c>
      <c r="M308" s="38">
        <f t="shared" si="50"/>
        <v>10.1328</v>
      </c>
      <c r="N308" s="38">
        <f t="shared" si="51"/>
        <v>3.3776000000000002</v>
      </c>
      <c r="O308" s="38">
        <f t="shared" si="52"/>
        <v>3.3776000000000002</v>
      </c>
      <c r="P308" s="179">
        <f t="shared" si="53"/>
        <v>2.1110000000000002</v>
      </c>
      <c r="Q308" s="181">
        <f t="shared" si="54"/>
        <v>40.953399999999995</v>
      </c>
    </row>
    <row r="309" spans="2:17" ht="25.5" x14ac:dyDescent="0.2">
      <c r="B309" s="29">
        <v>278</v>
      </c>
      <c r="C309" s="30" t="s">
        <v>320</v>
      </c>
      <c r="D309" s="156">
        <v>2503.58</v>
      </c>
      <c r="E309" s="157">
        <v>2615.2399999999998</v>
      </c>
      <c r="F309" s="33">
        <v>2013</v>
      </c>
      <c r="G309" s="34">
        <v>3329</v>
      </c>
      <c r="H309" s="35" t="s">
        <v>30</v>
      </c>
      <c r="I309" s="36">
        <v>228.27</v>
      </c>
      <c r="J309" s="72">
        <v>0</v>
      </c>
      <c r="K309" s="38">
        <f t="shared" si="48"/>
        <v>22.827000000000002</v>
      </c>
      <c r="L309" s="38">
        <f t="shared" si="49"/>
        <v>6.8480999999999996</v>
      </c>
      <c r="M309" s="38">
        <f t="shared" si="50"/>
        <v>13.696199999999999</v>
      </c>
      <c r="N309" s="38">
        <f t="shared" si="51"/>
        <v>4.5654000000000003</v>
      </c>
      <c r="O309" s="38">
        <f t="shared" si="52"/>
        <v>4.5654000000000003</v>
      </c>
      <c r="P309" s="179">
        <f t="shared" si="53"/>
        <v>2.8533750000000002</v>
      </c>
      <c r="Q309" s="181">
        <f t="shared" si="54"/>
        <v>55.355474999999998</v>
      </c>
    </row>
    <row r="310" spans="2:17" ht="25.5" x14ac:dyDescent="0.2">
      <c r="B310" s="29">
        <v>279</v>
      </c>
      <c r="C310" s="30" t="s">
        <v>321</v>
      </c>
      <c r="D310" s="156">
        <v>5007.1499999999996</v>
      </c>
      <c r="E310" s="157">
        <v>5230.47</v>
      </c>
      <c r="F310" s="33">
        <v>2014</v>
      </c>
      <c r="G310" s="34">
        <v>3330</v>
      </c>
      <c r="H310" s="35" t="s">
        <v>30</v>
      </c>
      <c r="I310" s="36">
        <v>319.17</v>
      </c>
      <c r="J310" s="72">
        <v>0</v>
      </c>
      <c r="K310" s="38">
        <f t="shared" si="48"/>
        <v>31.917000000000002</v>
      </c>
      <c r="L310" s="38">
        <f t="shared" si="49"/>
        <v>9.5751000000000008</v>
      </c>
      <c r="M310" s="38">
        <f t="shared" si="50"/>
        <v>19.150200000000002</v>
      </c>
      <c r="N310" s="38">
        <f t="shared" si="51"/>
        <v>6.3834000000000009</v>
      </c>
      <c r="O310" s="38">
        <f t="shared" si="52"/>
        <v>6.3834000000000009</v>
      </c>
      <c r="P310" s="179">
        <f t="shared" si="53"/>
        <v>3.9896250000000002</v>
      </c>
      <c r="Q310" s="181">
        <f t="shared" si="54"/>
        <v>77.398724999999999</v>
      </c>
    </row>
    <row r="311" spans="2:17" ht="25.5" x14ac:dyDescent="0.2">
      <c r="B311" s="29">
        <v>280</v>
      </c>
      <c r="C311" s="30" t="s">
        <v>322</v>
      </c>
      <c r="D311" s="156">
        <v>10014.299999999999</v>
      </c>
      <c r="E311" s="157">
        <v>10460.94</v>
      </c>
      <c r="F311" s="33">
        <v>2015</v>
      </c>
      <c r="G311" s="34">
        <v>3331</v>
      </c>
      <c r="H311" s="35" t="s">
        <v>30</v>
      </c>
      <c r="I311" s="36">
        <v>636.51</v>
      </c>
      <c r="J311" s="72">
        <v>0</v>
      </c>
      <c r="K311" s="38">
        <f t="shared" si="48"/>
        <v>63.651000000000003</v>
      </c>
      <c r="L311" s="38">
        <f t="shared" si="49"/>
        <v>19.095299999999998</v>
      </c>
      <c r="M311" s="38">
        <f t="shared" si="50"/>
        <v>38.190599999999996</v>
      </c>
      <c r="N311" s="38">
        <f t="shared" si="51"/>
        <v>12.7302</v>
      </c>
      <c r="O311" s="38">
        <f t="shared" si="52"/>
        <v>12.7302</v>
      </c>
      <c r="P311" s="179">
        <f t="shared" si="53"/>
        <v>7.9563750000000004</v>
      </c>
      <c r="Q311" s="181">
        <f t="shared" si="54"/>
        <v>154.35367500000001</v>
      </c>
    </row>
    <row r="312" spans="2:17" ht="25.5" x14ac:dyDescent="0.2">
      <c r="B312" s="29">
        <v>281</v>
      </c>
      <c r="C312" s="30" t="s">
        <v>323</v>
      </c>
      <c r="D312" s="156">
        <v>15021.47</v>
      </c>
      <c r="E312" s="157">
        <v>15691.43</v>
      </c>
      <c r="F312" s="33">
        <v>2016</v>
      </c>
      <c r="G312" s="34">
        <v>3332</v>
      </c>
      <c r="H312" s="35" t="s">
        <v>30</v>
      </c>
      <c r="I312" s="36">
        <v>681.04</v>
      </c>
      <c r="J312" s="72">
        <v>0</v>
      </c>
      <c r="K312" s="38">
        <f t="shared" si="48"/>
        <v>68.103999999999999</v>
      </c>
      <c r="L312" s="38">
        <f t="shared" si="49"/>
        <v>20.431199999999997</v>
      </c>
      <c r="M312" s="38">
        <f t="shared" si="50"/>
        <v>40.862399999999994</v>
      </c>
      <c r="N312" s="38">
        <f t="shared" si="51"/>
        <v>13.620799999999999</v>
      </c>
      <c r="O312" s="38">
        <f t="shared" si="52"/>
        <v>13.620799999999999</v>
      </c>
      <c r="P312" s="179">
        <f t="shared" si="53"/>
        <v>8.5129999999999999</v>
      </c>
      <c r="Q312" s="181">
        <f t="shared" si="54"/>
        <v>165.15220000000002</v>
      </c>
    </row>
    <row r="313" spans="2:17" ht="25.5" x14ac:dyDescent="0.2">
      <c r="B313" s="29">
        <v>282</v>
      </c>
      <c r="C313" s="30" t="s">
        <v>324</v>
      </c>
      <c r="D313" s="156">
        <v>25035.77</v>
      </c>
      <c r="E313" s="157">
        <v>26152.37</v>
      </c>
      <c r="F313" s="33">
        <v>2017</v>
      </c>
      <c r="G313" s="34">
        <v>3333</v>
      </c>
      <c r="H313" s="35" t="s">
        <v>30</v>
      </c>
      <c r="I313" s="36">
        <v>862.9</v>
      </c>
      <c r="J313" s="72">
        <v>0</v>
      </c>
      <c r="K313" s="38">
        <f t="shared" si="48"/>
        <v>86.29</v>
      </c>
      <c r="L313" s="38">
        <f t="shared" si="49"/>
        <v>25.886999999999997</v>
      </c>
      <c r="M313" s="38">
        <f t="shared" si="50"/>
        <v>51.773999999999994</v>
      </c>
      <c r="N313" s="38">
        <f t="shared" si="51"/>
        <v>17.257999999999999</v>
      </c>
      <c r="O313" s="38">
        <f t="shared" si="52"/>
        <v>17.257999999999999</v>
      </c>
      <c r="P313" s="179">
        <f t="shared" si="53"/>
        <v>10.786250000000001</v>
      </c>
      <c r="Q313" s="181">
        <f t="shared" si="54"/>
        <v>209.25325000000001</v>
      </c>
    </row>
    <row r="314" spans="2:17" ht="25.5" x14ac:dyDescent="0.2">
      <c r="B314" s="29">
        <v>283</v>
      </c>
      <c r="C314" s="30" t="s">
        <v>325</v>
      </c>
      <c r="D314" s="156">
        <v>37553.65</v>
      </c>
      <c r="E314" s="157">
        <v>39228.54</v>
      </c>
      <c r="F314" s="33">
        <v>2018</v>
      </c>
      <c r="G314" s="34">
        <v>3334</v>
      </c>
      <c r="H314" s="35" t="s">
        <v>30</v>
      </c>
      <c r="I314" s="36">
        <v>1091.1500000000001</v>
      </c>
      <c r="J314" s="72">
        <v>0</v>
      </c>
      <c r="K314" s="38">
        <f t="shared" si="48"/>
        <v>109.11500000000001</v>
      </c>
      <c r="L314" s="38">
        <f t="shared" si="49"/>
        <v>32.734500000000004</v>
      </c>
      <c r="M314" s="38">
        <f t="shared" si="50"/>
        <v>65.469000000000008</v>
      </c>
      <c r="N314" s="38">
        <f t="shared" si="51"/>
        <v>21.823000000000004</v>
      </c>
      <c r="O314" s="38">
        <f t="shared" si="52"/>
        <v>21.823000000000004</v>
      </c>
      <c r="P314" s="179">
        <f t="shared" si="53"/>
        <v>13.639375000000001</v>
      </c>
      <c r="Q314" s="181">
        <f t="shared" si="54"/>
        <v>264.60387500000002</v>
      </c>
    </row>
    <row r="315" spans="2:17" ht="25.5" x14ac:dyDescent="0.2">
      <c r="B315" s="29">
        <v>284</v>
      </c>
      <c r="C315" s="30" t="s">
        <v>326</v>
      </c>
      <c r="D315" s="156">
        <v>50071.55</v>
      </c>
      <c r="E315" s="157">
        <v>52304.74</v>
      </c>
      <c r="F315" s="33">
        <v>2019</v>
      </c>
      <c r="G315" s="34">
        <v>3335</v>
      </c>
      <c r="H315" s="35" t="s">
        <v>30</v>
      </c>
      <c r="I315" s="36">
        <v>1456.73</v>
      </c>
      <c r="J315" s="72">
        <v>0</v>
      </c>
      <c r="K315" s="38">
        <f t="shared" si="48"/>
        <v>145.673</v>
      </c>
      <c r="L315" s="38">
        <f t="shared" si="49"/>
        <v>43.701900000000002</v>
      </c>
      <c r="M315" s="38">
        <f t="shared" si="50"/>
        <v>87.403800000000004</v>
      </c>
      <c r="N315" s="38">
        <f t="shared" si="51"/>
        <v>29.134600000000002</v>
      </c>
      <c r="O315" s="38">
        <f t="shared" si="52"/>
        <v>29.134600000000002</v>
      </c>
      <c r="P315" s="179">
        <f t="shared" si="53"/>
        <v>18.209125</v>
      </c>
      <c r="Q315" s="181">
        <f t="shared" si="54"/>
        <v>353.257025</v>
      </c>
    </row>
    <row r="316" spans="2:17" ht="25.5" x14ac:dyDescent="0.2">
      <c r="B316" s="29">
        <v>285</v>
      </c>
      <c r="C316" s="30" t="s">
        <v>327</v>
      </c>
      <c r="D316" s="156">
        <v>62589.43</v>
      </c>
      <c r="E316" s="157">
        <v>65380.92</v>
      </c>
      <c r="F316" s="33">
        <v>2020</v>
      </c>
      <c r="G316" s="34">
        <v>3336</v>
      </c>
      <c r="H316" s="35" t="s">
        <v>30</v>
      </c>
      <c r="I316" s="36">
        <v>1729.5</v>
      </c>
      <c r="J316" s="72">
        <v>0</v>
      </c>
      <c r="K316" s="38">
        <f t="shared" si="48"/>
        <v>172.95000000000002</v>
      </c>
      <c r="L316" s="38">
        <f t="shared" si="49"/>
        <v>51.884999999999998</v>
      </c>
      <c r="M316" s="38">
        <f t="shared" si="50"/>
        <v>103.77</v>
      </c>
      <c r="N316" s="38">
        <f t="shared" si="51"/>
        <v>34.590000000000003</v>
      </c>
      <c r="O316" s="38">
        <f t="shared" si="52"/>
        <v>34.590000000000003</v>
      </c>
      <c r="P316" s="179">
        <f t="shared" si="53"/>
        <v>21.618750000000002</v>
      </c>
      <c r="Q316" s="181">
        <f t="shared" si="54"/>
        <v>419.40375000000006</v>
      </c>
    </row>
    <row r="317" spans="2:17" ht="25.5" x14ac:dyDescent="0.2">
      <c r="B317" s="29">
        <v>286</v>
      </c>
      <c r="C317" s="30" t="s">
        <v>328</v>
      </c>
      <c r="D317" s="156">
        <v>100143.09</v>
      </c>
      <c r="E317" s="157">
        <v>104609.47</v>
      </c>
      <c r="F317" s="33">
        <v>2021</v>
      </c>
      <c r="G317" s="34">
        <v>3337</v>
      </c>
      <c r="H317" s="35" t="s">
        <v>30</v>
      </c>
      <c r="I317" s="36">
        <v>2273.23</v>
      </c>
      <c r="J317" s="72">
        <v>0</v>
      </c>
      <c r="K317" s="38">
        <f t="shared" si="48"/>
        <v>227.32300000000001</v>
      </c>
      <c r="L317" s="38">
        <f t="shared" si="49"/>
        <v>68.196899999999999</v>
      </c>
      <c r="M317" s="38">
        <f t="shared" si="50"/>
        <v>136.3938</v>
      </c>
      <c r="N317" s="38">
        <f t="shared" si="51"/>
        <v>45.464600000000004</v>
      </c>
      <c r="O317" s="38">
        <f t="shared" si="52"/>
        <v>45.464600000000004</v>
      </c>
      <c r="P317" s="179">
        <f t="shared" si="53"/>
        <v>28.415375000000001</v>
      </c>
      <c r="Q317" s="181">
        <f t="shared" si="54"/>
        <v>551.25827500000003</v>
      </c>
    </row>
    <row r="318" spans="2:17" ht="25.5" x14ac:dyDescent="0.2">
      <c r="B318" s="29">
        <v>287</v>
      </c>
      <c r="C318" s="30" t="s">
        <v>329</v>
      </c>
      <c r="D318" s="156">
        <v>150214.64000000001</v>
      </c>
      <c r="E318" s="157">
        <v>156914.21</v>
      </c>
      <c r="F318" s="33">
        <v>2022</v>
      </c>
      <c r="G318" s="34">
        <v>3339</v>
      </c>
      <c r="H318" s="35" t="s">
        <v>30</v>
      </c>
      <c r="I318" s="36">
        <v>3408.91</v>
      </c>
      <c r="J318" s="72">
        <v>0</v>
      </c>
      <c r="K318" s="38">
        <f t="shared" si="48"/>
        <v>340.89100000000002</v>
      </c>
      <c r="L318" s="38">
        <f t="shared" si="49"/>
        <v>102.26729999999999</v>
      </c>
      <c r="M318" s="38">
        <f t="shared" si="50"/>
        <v>204.53459999999998</v>
      </c>
      <c r="N318" s="38">
        <f t="shared" si="51"/>
        <v>68.178200000000004</v>
      </c>
      <c r="O318" s="38">
        <f t="shared" si="52"/>
        <v>68.178200000000004</v>
      </c>
      <c r="P318" s="179">
        <f t="shared" si="53"/>
        <v>42.611375000000002</v>
      </c>
      <c r="Q318" s="181">
        <f t="shared" si="54"/>
        <v>826.66067500000008</v>
      </c>
    </row>
    <row r="319" spans="2:17" ht="25.5" x14ac:dyDescent="0.2">
      <c r="B319" s="29">
        <v>288</v>
      </c>
      <c r="C319" s="30" t="s">
        <v>330</v>
      </c>
      <c r="D319" s="156">
        <v>250357.73</v>
      </c>
      <c r="E319" s="157">
        <v>261523.68</v>
      </c>
      <c r="F319" s="33">
        <v>2024</v>
      </c>
      <c r="G319" s="34">
        <v>3341</v>
      </c>
      <c r="H319" s="35" t="s">
        <v>30</v>
      </c>
      <c r="I319" s="36">
        <v>4166.03</v>
      </c>
      <c r="J319" s="72">
        <v>0</v>
      </c>
      <c r="K319" s="38">
        <f t="shared" si="48"/>
        <v>416.60300000000001</v>
      </c>
      <c r="L319" s="38">
        <f t="shared" si="49"/>
        <v>124.98089999999999</v>
      </c>
      <c r="M319" s="38">
        <f t="shared" si="50"/>
        <v>249.96179999999998</v>
      </c>
      <c r="N319" s="38">
        <f t="shared" si="51"/>
        <v>83.320599999999999</v>
      </c>
      <c r="O319" s="38">
        <f t="shared" si="52"/>
        <v>83.320599999999999</v>
      </c>
      <c r="P319" s="179">
        <f t="shared" si="53"/>
        <v>52.075375000000001</v>
      </c>
      <c r="Q319" s="181">
        <f t="shared" si="54"/>
        <v>1010.2622749999999</v>
      </c>
    </row>
    <row r="320" spans="2:17" ht="25.5" x14ac:dyDescent="0.2">
      <c r="B320" s="29">
        <v>289</v>
      </c>
      <c r="C320" s="30" t="s">
        <v>331</v>
      </c>
      <c r="D320" s="156">
        <v>375536.58</v>
      </c>
      <c r="E320" s="157">
        <v>392285.51</v>
      </c>
      <c r="F320" s="33">
        <v>2026</v>
      </c>
      <c r="G320" s="34">
        <v>3343</v>
      </c>
      <c r="H320" s="35" t="s">
        <v>30</v>
      </c>
      <c r="I320" s="36">
        <v>4166.03</v>
      </c>
      <c r="J320" s="72">
        <v>0</v>
      </c>
      <c r="K320" s="38">
        <f t="shared" si="48"/>
        <v>416.60300000000001</v>
      </c>
      <c r="L320" s="38">
        <f t="shared" si="49"/>
        <v>124.98089999999999</v>
      </c>
      <c r="M320" s="38">
        <f t="shared" si="50"/>
        <v>249.96179999999998</v>
      </c>
      <c r="N320" s="38">
        <f t="shared" si="51"/>
        <v>83.320599999999999</v>
      </c>
      <c r="O320" s="38">
        <f t="shared" si="52"/>
        <v>83.320599999999999</v>
      </c>
      <c r="P320" s="179">
        <f t="shared" si="53"/>
        <v>52.075375000000001</v>
      </c>
      <c r="Q320" s="181">
        <f t="shared" si="54"/>
        <v>1010.2622749999999</v>
      </c>
    </row>
    <row r="321" spans="2:17" ht="25.5" x14ac:dyDescent="0.2">
      <c r="B321" s="29">
        <v>290</v>
      </c>
      <c r="C321" s="30" t="s">
        <v>332</v>
      </c>
      <c r="D321" s="156">
        <v>500715.44</v>
      </c>
      <c r="E321" s="157">
        <v>523047.35</v>
      </c>
      <c r="F321" s="33">
        <v>2027</v>
      </c>
      <c r="G321" s="34">
        <v>3344</v>
      </c>
      <c r="H321" s="35" t="s">
        <v>30</v>
      </c>
      <c r="I321" s="36">
        <v>4923.17</v>
      </c>
      <c r="J321" s="72">
        <v>0</v>
      </c>
      <c r="K321" s="38">
        <f t="shared" si="48"/>
        <v>492.31700000000001</v>
      </c>
      <c r="L321" s="38">
        <f t="shared" si="49"/>
        <v>147.6951</v>
      </c>
      <c r="M321" s="38">
        <f t="shared" si="50"/>
        <v>295.39019999999999</v>
      </c>
      <c r="N321" s="38">
        <f t="shared" si="51"/>
        <v>98.463400000000007</v>
      </c>
      <c r="O321" s="38">
        <f t="shared" si="52"/>
        <v>98.463400000000007</v>
      </c>
      <c r="P321" s="179">
        <f t="shared" si="53"/>
        <v>61.539625000000001</v>
      </c>
      <c r="Q321" s="181">
        <f t="shared" si="54"/>
        <v>1193.8687250000003</v>
      </c>
    </row>
    <row r="322" spans="2:17" ht="25.5" x14ac:dyDescent="0.2">
      <c r="B322" s="29">
        <v>291</v>
      </c>
      <c r="C322" s="30" t="s">
        <v>333</v>
      </c>
      <c r="D322" s="156">
        <v>500715.44</v>
      </c>
      <c r="E322" s="157">
        <v>523047.35</v>
      </c>
      <c r="F322" s="33">
        <v>0</v>
      </c>
      <c r="G322" s="34">
        <v>3345</v>
      </c>
      <c r="H322" s="35" t="s">
        <v>30</v>
      </c>
      <c r="I322" s="36">
        <v>6062.56</v>
      </c>
      <c r="J322" s="72">
        <v>0</v>
      </c>
      <c r="K322" s="38">
        <f t="shared" si="48"/>
        <v>606.25600000000009</v>
      </c>
      <c r="L322" s="38">
        <f t="shared" si="49"/>
        <v>181.8768</v>
      </c>
      <c r="M322" s="38">
        <f t="shared" si="50"/>
        <v>363.75360000000001</v>
      </c>
      <c r="N322" s="38">
        <f t="shared" si="51"/>
        <v>121.25120000000001</v>
      </c>
      <c r="O322" s="38">
        <f t="shared" si="52"/>
        <v>121.25120000000001</v>
      </c>
      <c r="P322" s="179">
        <f t="shared" si="53"/>
        <v>75.782000000000011</v>
      </c>
      <c r="Q322" s="181">
        <f t="shared" si="54"/>
        <v>1470.1707999999999</v>
      </c>
    </row>
    <row r="323" spans="2:17" ht="25.5" x14ac:dyDescent="0.2">
      <c r="B323" s="29">
        <v>292</v>
      </c>
      <c r="C323" s="30" t="s">
        <v>334</v>
      </c>
      <c r="D323" s="156">
        <v>625.89</v>
      </c>
      <c r="E323" s="157">
        <v>653.79999999999995</v>
      </c>
      <c r="F323" s="33">
        <v>2031</v>
      </c>
      <c r="G323" s="34">
        <v>3348</v>
      </c>
      <c r="H323" s="35" t="s">
        <v>30</v>
      </c>
      <c r="I323" s="36">
        <v>55.68</v>
      </c>
      <c r="J323" s="72">
        <v>0</v>
      </c>
      <c r="K323" s="38">
        <f t="shared" si="48"/>
        <v>5.5680000000000005</v>
      </c>
      <c r="L323" s="38">
        <f t="shared" si="49"/>
        <v>1.6703999999999999</v>
      </c>
      <c r="M323" s="38">
        <f t="shared" si="50"/>
        <v>3.3407999999999998</v>
      </c>
      <c r="N323" s="38">
        <f t="shared" si="51"/>
        <v>1.1135999999999999</v>
      </c>
      <c r="O323" s="38">
        <f t="shared" si="52"/>
        <v>1.1135999999999999</v>
      </c>
      <c r="P323" s="179">
        <f t="shared" si="53"/>
        <v>0.69600000000000006</v>
      </c>
      <c r="Q323" s="181">
        <f t="shared" si="54"/>
        <v>13.5024</v>
      </c>
    </row>
    <row r="324" spans="2:17" ht="25.5" x14ac:dyDescent="0.2">
      <c r="B324" s="29">
        <v>293</v>
      </c>
      <c r="C324" s="30" t="s">
        <v>335</v>
      </c>
      <c r="D324" s="156">
        <v>1251.79</v>
      </c>
      <c r="E324" s="157">
        <v>1307.6199999999999</v>
      </c>
      <c r="F324" s="33">
        <v>2032</v>
      </c>
      <c r="G324" s="34">
        <v>3349</v>
      </c>
      <c r="H324" s="35" t="s">
        <v>30</v>
      </c>
      <c r="I324" s="36">
        <v>84.44</v>
      </c>
      <c r="J324" s="72">
        <v>0</v>
      </c>
      <c r="K324" s="38">
        <f t="shared" si="48"/>
        <v>8.4440000000000008</v>
      </c>
      <c r="L324" s="38">
        <f t="shared" si="49"/>
        <v>2.5331999999999999</v>
      </c>
      <c r="M324" s="38">
        <f t="shared" si="50"/>
        <v>5.0663999999999998</v>
      </c>
      <c r="N324" s="38">
        <f t="shared" si="51"/>
        <v>1.6888000000000001</v>
      </c>
      <c r="O324" s="38">
        <f t="shared" si="52"/>
        <v>1.6888000000000001</v>
      </c>
      <c r="P324" s="179">
        <f t="shared" si="53"/>
        <v>1.0555000000000001</v>
      </c>
      <c r="Q324" s="181">
        <f t="shared" si="54"/>
        <v>20.476699999999997</v>
      </c>
    </row>
    <row r="325" spans="2:17" ht="25.5" x14ac:dyDescent="0.2">
      <c r="B325" s="29">
        <v>294</v>
      </c>
      <c r="C325" s="30" t="s">
        <v>336</v>
      </c>
      <c r="D325" s="156">
        <v>2503.58</v>
      </c>
      <c r="E325" s="157">
        <v>2615.2399999999998</v>
      </c>
      <c r="F325" s="33">
        <v>2033</v>
      </c>
      <c r="G325" s="34">
        <v>3350</v>
      </c>
      <c r="H325" s="35" t="s">
        <v>30</v>
      </c>
      <c r="I325" s="36">
        <v>114.14</v>
      </c>
      <c r="J325" s="72">
        <v>0</v>
      </c>
      <c r="K325" s="38">
        <f t="shared" si="48"/>
        <v>11.414000000000001</v>
      </c>
      <c r="L325" s="38">
        <f t="shared" si="49"/>
        <v>3.4241999999999999</v>
      </c>
      <c r="M325" s="38">
        <f t="shared" si="50"/>
        <v>6.8483999999999998</v>
      </c>
      <c r="N325" s="38">
        <f t="shared" si="51"/>
        <v>2.2827999999999999</v>
      </c>
      <c r="O325" s="38">
        <f t="shared" si="52"/>
        <v>2.2827999999999999</v>
      </c>
      <c r="P325" s="179">
        <f t="shared" si="53"/>
        <v>1.4267500000000002</v>
      </c>
      <c r="Q325" s="181">
        <f t="shared" si="54"/>
        <v>27.67895</v>
      </c>
    </row>
    <row r="326" spans="2:17" ht="25.5" x14ac:dyDescent="0.2">
      <c r="B326" s="29">
        <v>295</v>
      </c>
      <c r="C326" s="30" t="s">
        <v>337</v>
      </c>
      <c r="D326" s="156">
        <v>5007.1499999999996</v>
      </c>
      <c r="E326" s="157">
        <v>5230.47</v>
      </c>
      <c r="F326" s="33">
        <v>2034</v>
      </c>
      <c r="G326" s="34">
        <v>3351</v>
      </c>
      <c r="H326" s="35" t="s">
        <v>30</v>
      </c>
      <c r="I326" s="36">
        <v>159.59</v>
      </c>
      <c r="J326" s="72">
        <v>0</v>
      </c>
      <c r="K326" s="38">
        <f t="shared" si="48"/>
        <v>15.959000000000001</v>
      </c>
      <c r="L326" s="38">
        <f t="shared" si="49"/>
        <v>4.7877000000000001</v>
      </c>
      <c r="M326" s="38">
        <f t="shared" si="50"/>
        <v>9.5754000000000001</v>
      </c>
      <c r="N326" s="38">
        <f t="shared" si="51"/>
        <v>3.1918000000000002</v>
      </c>
      <c r="O326" s="38">
        <f t="shared" si="52"/>
        <v>3.1918000000000002</v>
      </c>
      <c r="P326" s="179">
        <f t="shared" si="53"/>
        <v>1.9948750000000002</v>
      </c>
      <c r="Q326" s="181">
        <f t="shared" si="54"/>
        <v>38.700575000000001</v>
      </c>
    </row>
    <row r="327" spans="2:17" ht="25.5" x14ac:dyDescent="0.2">
      <c r="B327" s="29">
        <v>296</v>
      </c>
      <c r="C327" s="30" t="s">
        <v>338</v>
      </c>
      <c r="D327" s="156">
        <v>10014.299999999999</v>
      </c>
      <c r="E327" s="157">
        <v>10460.94</v>
      </c>
      <c r="F327" s="33">
        <v>2035</v>
      </c>
      <c r="G327" s="34">
        <v>3352</v>
      </c>
      <c r="H327" s="35" t="s">
        <v>30</v>
      </c>
      <c r="I327" s="36">
        <v>318.26</v>
      </c>
      <c r="J327" s="72">
        <v>0</v>
      </c>
      <c r="K327" s="38">
        <f t="shared" si="48"/>
        <v>31.826000000000001</v>
      </c>
      <c r="L327" s="38">
        <f t="shared" si="49"/>
        <v>9.5477999999999987</v>
      </c>
      <c r="M327" s="38">
        <f t="shared" si="50"/>
        <v>19.095599999999997</v>
      </c>
      <c r="N327" s="38">
        <f t="shared" si="51"/>
        <v>6.3651999999999997</v>
      </c>
      <c r="O327" s="38">
        <f t="shared" si="52"/>
        <v>6.3651999999999997</v>
      </c>
      <c r="P327" s="179">
        <f t="shared" si="53"/>
        <v>3.9782500000000001</v>
      </c>
      <c r="Q327" s="181">
        <f t="shared" si="54"/>
        <v>77.178049999999999</v>
      </c>
    </row>
    <row r="328" spans="2:17" ht="25.5" x14ac:dyDescent="0.2">
      <c r="B328" s="29">
        <v>297</v>
      </c>
      <c r="C328" s="30" t="s">
        <v>339</v>
      </c>
      <c r="D328" s="156">
        <v>15021.47</v>
      </c>
      <c r="E328" s="157">
        <v>15691.43</v>
      </c>
      <c r="F328" s="33">
        <v>2036</v>
      </c>
      <c r="G328" s="34">
        <v>3353</v>
      </c>
      <c r="H328" s="35" t="s">
        <v>30</v>
      </c>
      <c r="I328" s="36">
        <v>340.52</v>
      </c>
      <c r="J328" s="72">
        <v>0</v>
      </c>
      <c r="K328" s="38">
        <f t="shared" si="48"/>
        <v>34.052</v>
      </c>
      <c r="L328" s="38">
        <f t="shared" si="49"/>
        <v>10.215599999999998</v>
      </c>
      <c r="M328" s="38">
        <f t="shared" si="50"/>
        <v>20.431199999999997</v>
      </c>
      <c r="N328" s="38">
        <f t="shared" si="51"/>
        <v>6.8103999999999996</v>
      </c>
      <c r="O328" s="38">
        <f t="shared" si="52"/>
        <v>6.8103999999999996</v>
      </c>
      <c r="P328" s="179">
        <f t="shared" si="53"/>
        <v>4.2565</v>
      </c>
      <c r="Q328" s="181">
        <f t="shared" si="54"/>
        <v>82.576100000000011</v>
      </c>
    </row>
    <row r="329" spans="2:17" ht="25.5" x14ac:dyDescent="0.2">
      <c r="B329" s="29">
        <v>298</v>
      </c>
      <c r="C329" s="30" t="s">
        <v>340</v>
      </c>
      <c r="D329" s="156">
        <v>25035.77</v>
      </c>
      <c r="E329" s="157">
        <v>26152.37</v>
      </c>
      <c r="F329" s="33">
        <v>2037</v>
      </c>
      <c r="G329" s="34">
        <v>3354</v>
      </c>
      <c r="H329" s="35" t="s">
        <v>30</v>
      </c>
      <c r="I329" s="36">
        <v>431.45</v>
      </c>
      <c r="J329" s="72">
        <v>0</v>
      </c>
      <c r="K329" s="38">
        <f t="shared" si="48"/>
        <v>43.145000000000003</v>
      </c>
      <c r="L329" s="38">
        <f t="shared" si="49"/>
        <v>12.943499999999998</v>
      </c>
      <c r="M329" s="38">
        <f t="shared" si="50"/>
        <v>25.886999999999997</v>
      </c>
      <c r="N329" s="38">
        <f t="shared" si="51"/>
        <v>8.6289999999999996</v>
      </c>
      <c r="O329" s="38">
        <f t="shared" si="52"/>
        <v>8.6289999999999996</v>
      </c>
      <c r="P329" s="179">
        <f t="shared" si="53"/>
        <v>5.3931250000000004</v>
      </c>
      <c r="Q329" s="181">
        <f t="shared" si="54"/>
        <v>104.626625</v>
      </c>
    </row>
    <row r="330" spans="2:17" ht="25.5" x14ac:dyDescent="0.2">
      <c r="B330" s="29">
        <v>299</v>
      </c>
      <c r="C330" s="30" t="s">
        <v>341</v>
      </c>
      <c r="D330" s="156">
        <v>37553.65</v>
      </c>
      <c r="E330" s="157">
        <v>39228.54</v>
      </c>
      <c r="F330" s="33">
        <v>2038</v>
      </c>
      <c r="G330" s="34">
        <v>3355</v>
      </c>
      <c r="H330" s="35" t="s">
        <v>30</v>
      </c>
      <c r="I330" s="36">
        <v>545.58000000000004</v>
      </c>
      <c r="J330" s="72">
        <v>0</v>
      </c>
      <c r="K330" s="38">
        <f t="shared" si="48"/>
        <v>54.558000000000007</v>
      </c>
      <c r="L330" s="38">
        <f t="shared" si="49"/>
        <v>16.3674</v>
      </c>
      <c r="M330" s="38">
        <f t="shared" si="50"/>
        <v>32.7348</v>
      </c>
      <c r="N330" s="38">
        <f t="shared" si="51"/>
        <v>10.911600000000002</v>
      </c>
      <c r="O330" s="38">
        <f t="shared" si="52"/>
        <v>10.911600000000002</v>
      </c>
      <c r="P330" s="179">
        <f t="shared" si="53"/>
        <v>6.8197500000000009</v>
      </c>
      <c r="Q330" s="181">
        <f t="shared" si="54"/>
        <v>132.30315000000002</v>
      </c>
    </row>
    <row r="331" spans="2:17" ht="25.5" x14ac:dyDescent="0.2">
      <c r="B331" s="29">
        <v>300</v>
      </c>
      <c r="C331" s="30" t="s">
        <v>342</v>
      </c>
      <c r="D331" s="156">
        <v>50071.55</v>
      </c>
      <c r="E331" s="157">
        <v>52304.74</v>
      </c>
      <c r="F331" s="33">
        <v>2039</v>
      </c>
      <c r="G331" s="34">
        <v>3356</v>
      </c>
      <c r="H331" s="35" t="s">
        <v>30</v>
      </c>
      <c r="I331" s="36">
        <v>728.37</v>
      </c>
      <c r="J331" s="72">
        <v>0</v>
      </c>
      <c r="K331" s="38">
        <f t="shared" si="48"/>
        <v>72.837000000000003</v>
      </c>
      <c r="L331" s="38">
        <f t="shared" si="49"/>
        <v>21.851099999999999</v>
      </c>
      <c r="M331" s="38">
        <f t="shared" si="50"/>
        <v>43.702199999999998</v>
      </c>
      <c r="N331" s="38">
        <f t="shared" si="51"/>
        <v>14.567400000000001</v>
      </c>
      <c r="O331" s="38">
        <f t="shared" si="52"/>
        <v>14.567400000000001</v>
      </c>
      <c r="P331" s="179">
        <f t="shared" si="53"/>
        <v>9.1046250000000004</v>
      </c>
      <c r="Q331" s="181">
        <f t="shared" si="54"/>
        <v>176.62972499999998</v>
      </c>
    </row>
    <row r="332" spans="2:17" ht="25.5" x14ac:dyDescent="0.2">
      <c r="B332" s="29">
        <v>301</v>
      </c>
      <c r="C332" s="30" t="s">
        <v>343</v>
      </c>
      <c r="D332" s="156">
        <v>62589.43</v>
      </c>
      <c r="E332" s="157">
        <v>65380.92</v>
      </c>
      <c r="F332" s="33">
        <v>2040</v>
      </c>
      <c r="G332" s="34">
        <v>3357</v>
      </c>
      <c r="H332" s="35" t="s">
        <v>30</v>
      </c>
      <c r="I332" s="36">
        <v>864.75</v>
      </c>
      <c r="J332" s="72">
        <v>0</v>
      </c>
      <c r="K332" s="38">
        <f t="shared" si="48"/>
        <v>86.475000000000009</v>
      </c>
      <c r="L332" s="38">
        <f t="shared" si="49"/>
        <v>25.942499999999999</v>
      </c>
      <c r="M332" s="38">
        <f t="shared" si="50"/>
        <v>51.884999999999998</v>
      </c>
      <c r="N332" s="38">
        <f t="shared" si="51"/>
        <v>17.295000000000002</v>
      </c>
      <c r="O332" s="38">
        <f t="shared" si="52"/>
        <v>17.295000000000002</v>
      </c>
      <c r="P332" s="179">
        <f t="shared" si="53"/>
        <v>10.809375000000001</v>
      </c>
      <c r="Q332" s="181">
        <f t="shared" si="54"/>
        <v>209.70187500000003</v>
      </c>
    </row>
    <row r="333" spans="2:17" ht="25.5" x14ac:dyDescent="0.2">
      <c r="B333" s="29">
        <v>302</v>
      </c>
      <c r="C333" s="30" t="s">
        <v>344</v>
      </c>
      <c r="D333" s="156">
        <v>100143.09</v>
      </c>
      <c r="E333" s="157">
        <v>104609.47</v>
      </c>
      <c r="F333" s="33">
        <v>2041</v>
      </c>
      <c r="G333" s="34">
        <v>3358</v>
      </c>
      <c r="H333" s="35" t="s">
        <v>30</v>
      </c>
      <c r="I333" s="36">
        <v>1136.6199999999999</v>
      </c>
      <c r="J333" s="72">
        <v>0</v>
      </c>
      <c r="K333" s="38">
        <f t="shared" si="48"/>
        <v>113.66199999999999</v>
      </c>
      <c r="L333" s="38">
        <f t="shared" si="49"/>
        <v>34.098599999999998</v>
      </c>
      <c r="M333" s="38">
        <f t="shared" si="50"/>
        <v>68.197199999999995</v>
      </c>
      <c r="N333" s="38">
        <f t="shared" si="51"/>
        <v>22.732399999999998</v>
      </c>
      <c r="O333" s="38">
        <f t="shared" si="52"/>
        <v>22.732399999999998</v>
      </c>
      <c r="P333" s="179">
        <f t="shared" si="53"/>
        <v>14.207749999999999</v>
      </c>
      <c r="Q333" s="181">
        <f t="shared" si="54"/>
        <v>275.63034999999991</v>
      </c>
    </row>
    <row r="334" spans="2:17" ht="25.5" x14ac:dyDescent="0.2">
      <c r="B334" s="29">
        <v>303</v>
      </c>
      <c r="C334" s="30" t="s">
        <v>345</v>
      </c>
      <c r="D334" s="156">
        <v>150214.64000000001</v>
      </c>
      <c r="E334" s="157">
        <v>156914.21</v>
      </c>
      <c r="F334" s="33">
        <v>2042</v>
      </c>
      <c r="G334" s="34">
        <v>3360</v>
      </c>
      <c r="H334" s="35" t="s">
        <v>30</v>
      </c>
      <c r="I334" s="36">
        <v>1704.46</v>
      </c>
      <c r="J334" s="72">
        <v>0</v>
      </c>
      <c r="K334" s="38">
        <f t="shared" si="48"/>
        <v>170.44600000000003</v>
      </c>
      <c r="L334" s="38">
        <f t="shared" si="49"/>
        <v>51.133800000000001</v>
      </c>
      <c r="M334" s="38">
        <f t="shared" si="50"/>
        <v>102.2676</v>
      </c>
      <c r="N334" s="38">
        <f t="shared" si="51"/>
        <v>34.089199999999998</v>
      </c>
      <c r="O334" s="38">
        <f t="shared" si="52"/>
        <v>34.089199999999998</v>
      </c>
      <c r="P334" s="179">
        <f t="shared" si="53"/>
        <v>21.305750000000003</v>
      </c>
      <c r="Q334" s="181">
        <f t="shared" si="54"/>
        <v>413.33155000000005</v>
      </c>
    </row>
    <row r="335" spans="2:17" ht="25.5" x14ac:dyDescent="0.2">
      <c r="B335" s="29">
        <v>304</v>
      </c>
      <c r="C335" s="30" t="s">
        <v>346</v>
      </c>
      <c r="D335" s="156">
        <v>250357.73</v>
      </c>
      <c r="E335" s="157">
        <v>261523.68</v>
      </c>
      <c r="F335" s="33">
        <v>2044</v>
      </c>
      <c r="G335" s="34">
        <v>3362</v>
      </c>
      <c r="H335" s="35" t="s">
        <v>30</v>
      </c>
      <c r="I335" s="36">
        <v>2083.02</v>
      </c>
      <c r="J335" s="72">
        <v>0</v>
      </c>
      <c r="K335" s="38">
        <f t="shared" ref="K335:K398" si="55">0.1*I335</f>
        <v>208.30200000000002</v>
      </c>
      <c r="L335" s="38">
        <f t="shared" ref="L335:L398" si="56">0.03*I335</f>
        <v>62.490600000000001</v>
      </c>
      <c r="M335" s="38">
        <f t="shared" ref="M335:M398" si="57">0.06*I335</f>
        <v>124.9812</v>
      </c>
      <c r="N335" s="38">
        <f t="shared" ref="N335:N398" si="58">0.02*I335</f>
        <v>41.660400000000003</v>
      </c>
      <c r="O335" s="38">
        <f t="shared" ref="O335:O398" si="59">0.02*I335</f>
        <v>41.660400000000003</v>
      </c>
      <c r="P335" s="179">
        <f t="shared" ref="P335:P398" si="60">0.0125*I335</f>
        <v>26.037750000000003</v>
      </c>
      <c r="Q335" s="181">
        <f t="shared" si="54"/>
        <v>505.13234999999997</v>
      </c>
    </row>
    <row r="336" spans="2:17" ht="25.5" x14ac:dyDescent="0.2">
      <c r="B336" s="29">
        <v>305</v>
      </c>
      <c r="C336" s="30" t="s">
        <v>347</v>
      </c>
      <c r="D336" s="156">
        <v>375536.58</v>
      </c>
      <c r="E336" s="157">
        <v>392285.51</v>
      </c>
      <c r="F336" s="33">
        <v>2046</v>
      </c>
      <c r="G336" s="34">
        <v>3364</v>
      </c>
      <c r="H336" s="35" t="s">
        <v>30</v>
      </c>
      <c r="I336" s="36">
        <v>2461.59</v>
      </c>
      <c r="J336" s="72">
        <v>0</v>
      </c>
      <c r="K336" s="38">
        <f t="shared" si="55"/>
        <v>246.15900000000002</v>
      </c>
      <c r="L336" s="38">
        <f t="shared" si="56"/>
        <v>73.847700000000003</v>
      </c>
      <c r="M336" s="38">
        <f t="shared" si="57"/>
        <v>147.69540000000001</v>
      </c>
      <c r="N336" s="38">
        <f t="shared" si="58"/>
        <v>49.231800000000007</v>
      </c>
      <c r="O336" s="38">
        <f t="shared" si="59"/>
        <v>49.231800000000007</v>
      </c>
      <c r="P336" s="179">
        <f t="shared" si="60"/>
        <v>30.769875000000003</v>
      </c>
      <c r="Q336" s="181">
        <f t="shared" ref="Q336:Q399" si="61">SUM(K336:P336)</f>
        <v>596.93557499999997</v>
      </c>
    </row>
    <row r="337" spans="2:17" ht="25.5" x14ac:dyDescent="0.2">
      <c r="B337" s="29">
        <v>306</v>
      </c>
      <c r="C337" s="30" t="s">
        <v>348</v>
      </c>
      <c r="D337" s="156">
        <v>500715.44</v>
      </c>
      <c r="E337" s="157">
        <v>523047.35</v>
      </c>
      <c r="F337" s="33">
        <v>2047</v>
      </c>
      <c r="G337" s="34">
        <v>3365</v>
      </c>
      <c r="H337" s="35" t="s">
        <v>30</v>
      </c>
      <c r="I337" s="36">
        <v>2840.14</v>
      </c>
      <c r="J337" s="72">
        <v>0</v>
      </c>
      <c r="K337" s="38">
        <f t="shared" si="55"/>
        <v>284.01400000000001</v>
      </c>
      <c r="L337" s="38">
        <f t="shared" si="56"/>
        <v>85.204199999999986</v>
      </c>
      <c r="M337" s="38">
        <f t="shared" si="57"/>
        <v>170.40839999999997</v>
      </c>
      <c r="N337" s="38">
        <f t="shared" si="58"/>
        <v>56.802799999999998</v>
      </c>
      <c r="O337" s="38">
        <f t="shared" si="59"/>
        <v>56.802799999999998</v>
      </c>
      <c r="P337" s="179">
        <f t="shared" si="60"/>
        <v>35.501750000000001</v>
      </c>
      <c r="Q337" s="181">
        <f t="shared" si="61"/>
        <v>688.73395000000016</v>
      </c>
    </row>
    <row r="338" spans="2:17" ht="25.5" x14ac:dyDescent="0.2">
      <c r="B338" s="29">
        <v>307</v>
      </c>
      <c r="C338" s="30" t="s">
        <v>349</v>
      </c>
      <c r="D338" s="156">
        <v>500715.44</v>
      </c>
      <c r="E338" s="157">
        <v>523047.35</v>
      </c>
      <c r="F338" s="33">
        <v>0</v>
      </c>
      <c r="G338" s="34">
        <v>3366</v>
      </c>
      <c r="H338" s="35" t="s">
        <v>30</v>
      </c>
      <c r="I338" s="36">
        <v>3031.28</v>
      </c>
      <c r="J338" s="72">
        <v>0</v>
      </c>
      <c r="K338" s="38">
        <f t="shared" si="55"/>
        <v>303.12800000000004</v>
      </c>
      <c r="L338" s="38">
        <f t="shared" si="56"/>
        <v>90.938400000000001</v>
      </c>
      <c r="M338" s="38">
        <f t="shared" si="57"/>
        <v>181.8768</v>
      </c>
      <c r="N338" s="38">
        <f t="shared" si="58"/>
        <v>60.625600000000006</v>
      </c>
      <c r="O338" s="38">
        <f t="shared" si="59"/>
        <v>60.625600000000006</v>
      </c>
      <c r="P338" s="179">
        <f t="shared" si="60"/>
        <v>37.891000000000005</v>
      </c>
      <c r="Q338" s="181">
        <f t="shared" si="61"/>
        <v>735.08539999999994</v>
      </c>
    </row>
    <row r="339" spans="2:17" ht="38.25" x14ac:dyDescent="0.2">
      <c r="B339" s="29">
        <v>308</v>
      </c>
      <c r="C339" s="30" t="s">
        <v>350</v>
      </c>
      <c r="D339" s="156">
        <v>625.89</v>
      </c>
      <c r="E339" s="157">
        <v>653.79999999999995</v>
      </c>
      <c r="F339" s="33">
        <v>2051</v>
      </c>
      <c r="G339" s="34">
        <v>3369</v>
      </c>
      <c r="H339" s="35" t="s">
        <v>30</v>
      </c>
      <c r="I339" s="36">
        <v>33.409999999999997</v>
      </c>
      <c r="J339" s="72">
        <v>0</v>
      </c>
      <c r="K339" s="38">
        <f t="shared" si="55"/>
        <v>3.3409999999999997</v>
      </c>
      <c r="L339" s="38">
        <f t="shared" si="56"/>
        <v>1.0023</v>
      </c>
      <c r="M339" s="38">
        <f t="shared" si="57"/>
        <v>2.0045999999999999</v>
      </c>
      <c r="N339" s="38">
        <f t="shared" si="58"/>
        <v>0.66819999999999991</v>
      </c>
      <c r="O339" s="38">
        <f t="shared" si="59"/>
        <v>0.66819999999999991</v>
      </c>
      <c r="P339" s="179">
        <f t="shared" si="60"/>
        <v>0.41762499999999997</v>
      </c>
      <c r="Q339" s="181">
        <f t="shared" si="61"/>
        <v>8.1019249999999978</v>
      </c>
    </row>
    <row r="340" spans="2:17" ht="38.25" x14ac:dyDescent="0.2">
      <c r="B340" s="29">
        <v>309</v>
      </c>
      <c r="C340" s="30" t="s">
        <v>351</v>
      </c>
      <c r="D340" s="156">
        <v>1251.79</v>
      </c>
      <c r="E340" s="157">
        <v>1307.6199999999999</v>
      </c>
      <c r="F340" s="33">
        <v>2052</v>
      </c>
      <c r="G340" s="34">
        <v>3370</v>
      </c>
      <c r="H340" s="35" t="s">
        <v>30</v>
      </c>
      <c r="I340" s="36">
        <v>50.66</v>
      </c>
      <c r="J340" s="72">
        <v>0</v>
      </c>
      <c r="K340" s="38">
        <f t="shared" si="55"/>
        <v>5.0659999999999998</v>
      </c>
      <c r="L340" s="38">
        <f t="shared" si="56"/>
        <v>1.5197999999999998</v>
      </c>
      <c r="M340" s="38">
        <f t="shared" si="57"/>
        <v>3.0395999999999996</v>
      </c>
      <c r="N340" s="38">
        <f t="shared" si="58"/>
        <v>1.0131999999999999</v>
      </c>
      <c r="O340" s="38">
        <f t="shared" si="59"/>
        <v>1.0131999999999999</v>
      </c>
      <c r="P340" s="179">
        <f t="shared" si="60"/>
        <v>0.63324999999999998</v>
      </c>
      <c r="Q340" s="181">
        <f t="shared" si="61"/>
        <v>12.285049999999998</v>
      </c>
    </row>
    <row r="341" spans="2:17" ht="38.25" x14ac:dyDescent="0.2">
      <c r="B341" s="29">
        <v>310</v>
      </c>
      <c r="C341" s="30" t="s">
        <v>352</v>
      </c>
      <c r="D341" s="156">
        <v>2503.58</v>
      </c>
      <c r="E341" s="157">
        <v>2615.2399999999998</v>
      </c>
      <c r="F341" s="33">
        <v>2053</v>
      </c>
      <c r="G341" s="34">
        <v>3371</v>
      </c>
      <c r="H341" s="35" t="s">
        <v>30</v>
      </c>
      <c r="I341" s="36">
        <v>68.48</v>
      </c>
      <c r="J341" s="72">
        <v>0</v>
      </c>
      <c r="K341" s="38">
        <f t="shared" si="55"/>
        <v>6.8480000000000008</v>
      </c>
      <c r="L341" s="38">
        <f t="shared" si="56"/>
        <v>2.0544000000000002</v>
      </c>
      <c r="M341" s="38">
        <f t="shared" si="57"/>
        <v>4.1088000000000005</v>
      </c>
      <c r="N341" s="38">
        <f t="shared" si="58"/>
        <v>1.3696000000000002</v>
      </c>
      <c r="O341" s="38">
        <f t="shared" si="59"/>
        <v>1.3696000000000002</v>
      </c>
      <c r="P341" s="179">
        <f t="shared" si="60"/>
        <v>0.85600000000000009</v>
      </c>
      <c r="Q341" s="181">
        <f t="shared" si="61"/>
        <v>16.606400000000001</v>
      </c>
    </row>
    <row r="342" spans="2:17" ht="38.25" x14ac:dyDescent="0.2">
      <c r="B342" s="29">
        <v>311</v>
      </c>
      <c r="C342" s="30" t="s">
        <v>353</v>
      </c>
      <c r="D342" s="156">
        <v>5007.1499999999996</v>
      </c>
      <c r="E342" s="157">
        <v>5230.47</v>
      </c>
      <c r="F342" s="33">
        <v>2054</v>
      </c>
      <c r="G342" s="34">
        <v>3372</v>
      </c>
      <c r="H342" s="35" t="s">
        <v>30</v>
      </c>
      <c r="I342" s="36">
        <v>95.75</v>
      </c>
      <c r="J342" s="72">
        <v>0</v>
      </c>
      <c r="K342" s="38">
        <f t="shared" si="55"/>
        <v>9.5750000000000011</v>
      </c>
      <c r="L342" s="38">
        <f t="shared" si="56"/>
        <v>2.8725000000000001</v>
      </c>
      <c r="M342" s="38">
        <f t="shared" si="57"/>
        <v>5.7450000000000001</v>
      </c>
      <c r="N342" s="38">
        <f t="shared" si="58"/>
        <v>1.915</v>
      </c>
      <c r="O342" s="38">
        <f t="shared" si="59"/>
        <v>1.915</v>
      </c>
      <c r="P342" s="179">
        <f t="shared" si="60"/>
        <v>1.1968750000000001</v>
      </c>
      <c r="Q342" s="181">
        <f t="shared" si="61"/>
        <v>23.219374999999999</v>
      </c>
    </row>
    <row r="343" spans="2:17" ht="38.25" x14ac:dyDescent="0.2">
      <c r="B343" s="29">
        <v>312</v>
      </c>
      <c r="C343" s="30" t="s">
        <v>354</v>
      </c>
      <c r="D343" s="156">
        <v>10014.299999999999</v>
      </c>
      <c r="E343" s="157">
        <v>10460.94</v>
      </c>
      <c r="F343" s="33">
        <v>2055</v>
      </c>
      <c r="G343" s="34">
        <v>3373</v>
      </c>
      <c r="H343" s="35" t="s">
        <v>30</v>
      </c>
      <c r="I343" s="36">
        <v>190.95</v>
      </c>
      <c r="J343" s="72">
        <v>0</v>
      </c>
      <c r="K343" s="38">
        <f t="shared" si="55"/>
        <v>19.094999999999999</v>
      </c>
      <c r="L343" s="38">
        <f t="shared" si="56"/>
        <v>5.7284999999999995</v>
      </c>
      <c r="M343" s="38">
        <f t="shared" si="57"/>
        <v>11.456999999999999</v>
      </c>
      <c r="N343" s="38">
        <f t="shared" si="58"/>
        <v>3.819</v>
      </c>
      <c r="O343" s="38">
        <f t="shared" si="59"/>
        <v>3.819</v>
      </c>
      <c r="P343" s="179">
        <f t="shared" si="60"/>
        <v>2.3868749999999999</v>
      </c>
      <c r="Q343" s="181">
        <f t="shared" si="61"/>
        <v>46.305374999999998</v>
      </c>
    </row>
    <row r="344" spans="2:17" ht="38.25" x14ac:dyDescent="0.2">
      <c r="B344" s="29">
        <v>313</v>
      </c>
      <c r="C344" s="30" t="s">
        <v>355</v>
      </c>
      <c r="D344" s="156">
        <v>15021.47</v>
      </c>
      <c r="E344" s="157">
        <v>15691.43</v>
      </c>
      <c r="F344" s="33">
        <v>2056</v>
      </c>
      <c r="G344" s="34">
        <v>3374</v>
      </c>
      <c r="H344" s="35" t="s">
        <v>30</v>
      </c>
      <c r="I344" s="36">
        <v>204.31</v>
      </c>
      <c r="J344" s="72">
        <v>0</v>
      </c>
      <c r="K344" s="38">
        <f t="shared" si="55"/>
        <v>20.431000000000001</v>
      </c>
      <c r="L344" s="38">
        <f t="shared" si="56"/>
        <v>6.1292999999999997</v>
      </c>
      <c r="M344" s="38">
        <f t="shared" si="57"/>
        <v>12.258599999999999</v>
      </c>
      <c r="N344" s="38">
        <f t="shared" si="58"/>
        <v>4.0861999999999998</v>
      </c>
      <c r="O344" s="38">
        <f t="shared" si="59"/>
        <v>4.0861999999999998</v>
      </c>
      <c r="P344" s="179">
        <f t="shared" si="60"/>
        <v>2.5538750000000001</v>
      </c>
      <c r="Q344" s="181">
        <f t="shared" si="61"/>
        <v>49.545174999999993</v>
      </c>
    </row>
    <row r="345" spans="2:17" ht="38.25" x14ac:dyDescent="0.2">
      <c r="B345" s="29">
        <v>314</v>
      </c>
      <c r="C345" s="30" t="s">
        <v>356</v>
      </c>
      <c r="D345" s="156">
        <v>25035.77</v>
      </c>
      <c r="E345" s="157">
        <v>26152.37</v>
      </c>
      <c r="F345" s="33">
        <v>2057</v>
      </c>
      <c r="G345" s="34">
        <v>3375</v>
      </c>
      <c r="H345" s="35" t="s">
        <v>30</v>
      </c>
      <c r="I345" s="36">
        <v>258.87</v>
      </c>
      <c r="J345" s="72">
        <v>0</v>
      </c>
      <c r="K345" s="38">
        <f t="shared" si="55"/>
        <v>25.887</v>
      </c>
      <c r="L345" s="38">
        <f t="shared" si="56"/>
        <v>7.7660999999999998</v>
      </c>
      <c r="M345" s="38">
        <f t="shared" si="57"/>
        <v>15.5322</v>
      </c>
      <c r="N345" s="38">
        <f t="shared" si="58"/>
        <v>5.1774000000000004</v>
      </c>
      <c r="O345" s="38">
        <f t="shared" si="59"/>
        <v>5.1774000000000004</v>
      </c>
      <c r="P345" s="179">
        <f t="shared" si="60"/>
        <v>3.2358750000000001</v>
      </c>
      <c r="Q345" s="181">
        <f t="shared" si="61"/>
        <v>62.775974999999995</v>
      </c>
    </row>
    <row r="346" spans="2:17" ht="38.25" x14ac:dyDescent="0.2">
      <c r="B346" s="29">
        <v>315</v>
      </c>
      <c r="C346" s="30" t="s">
        <v>357</v>
      </c>
      <c r="D346" s="156">
        <v>37553.65</v>
      </c>
      <c r="E346" s="157">
        <v>39228.54</v>
      </c>
      <c r="F346" s="33">
        <v>2058</v>
      </c>
      <c r="G346" s="34">
        <v>3376</v>
      </c>
      <c r="H346" s="35" t="s">
        <v>30</v>
      </c>
      <c r="I346" s="36">
        <v>327.35000000000002</v>
      </c>
      <c r="J346" s="72">
        <v>0</v>
      </c>
      <c r="K346" s="38">
        <f t="shared" si="55"/>
        <v>32.735000000000007</v>
      </c>
      <c r="L346" s="38">
        <f t="shared" si="56"/>
        <v>9.8205000000000009</v>
      </c>
      <c r="M346" s="38">
        <f t="shared" si="57"/>
        <v>19.641000000000002</v>
      </c>
      <c r="N346" s="38">
        <f t="shared" si="58"/>
        <v>6.5470000000000006</v>
      </c>
      <c r="O346" s="38">
        <f t="shared" si="59"/>
        <v>6.5470000000000006</v>
      </c>
      <c r="P346" s="179">
        <f t="shared" si="60"/>
        <v>4.0918750000000008</v>
      </c>
      <c r="Q346" s="181">
        <f t="shared" si="61"/>
        <v>79.38237500000001</v>
      </c>
    </row>
    <row r="347" spans="2:17" ht="38.25" x14ac:dyDescent="0.2">
      <c r="B347" s="29">
        <v>316</v>
      </c>
      <c r="C347" s="30" t="s">
        <v>358</v>
      </c>
      <c r="D347" s="156">
        <v>50071.55</v>
      </c>
      <c r="E347" s="157">
        <v>52304.74</v>
      </c>
      <c r="F347" s="33">
        <v>2059</v>
      </c>
      <c r="G347" s="34">
        <v>3377</v>
      </c>
      <c r="H347" s="35" t="s">
        <v>30</v>
      </c>
      <c r="I347" s="36">
        <v>437.02</v>
      </c>
      <c r="J347" s="72">
        <v>0</v>
      </c>
      <c r="K347" s="38">
        <f t="shared" si="55"/>
        <v>43.701999999999998</v>
      </c>
      <c r="L347" s="38">
        <f t="shared" si="56"/>
        <v>13.1106</v>
      </c>
      <c r="M347" s="38">
        <f t="shared" si="57"/>
        <v>26.2212</v>
      </c>
      <c r="N347" s="38">
        <f t="shared" si="58"/>
        <v>8.7403999999999993</v>
      </c>
      <c r="O347" s="38">
        <f t="shared" si="59"/>
        <v>8.7403999999999993</v>
      </c>
      <c r="P347" s="179">
        <f t="shared" si="60"/>
        <v>5.4627499999999998</v>
      </c>
      <c r="Q347" s="181">
        <f t="shared" si="61"/>
        <v>105.97734999999999</v>
      </c>
    </row>
    <row r="348" spans="2:17" ht="38.25" x14ac:dyDescent="0.2">
      <c r="B348" s="29">
        <v>317</v>
      </c>
      <c r="C348" s="30" t="s">
        <v>359</v>
      </c>
      <c r="D348" s="156">
        <v>62589.43</v>
      </c>
      <c r="E348" s="157">
        <v>65380.92</v>
      </c>
      <c r="F348" s="33">
        <v>2060</v>
      </c>
      <c r="G348" s="34">
        <v>3378</v>
      </c>
      <c r="H348" s="35" t="s">
        <v>30</v>
      </c>
      <c r="I348" s="36">
        <v>518.85</v>
      </c>
      <c r="J348" s="72">
        <v>0</v>
      </c>
      <c r="K348" s="38">
        <f t="shared" si="55"/>
        <v>51.885000000000005</v>
      </c>
      <c r="L348" s="38">
        <f t="shared" si="56"/>
        <v>15.5655</v>
      </c>
      <c r="M348" s="38">
        <f t="shared" si="57"/>
        <v>31.131</v>
      </c>
      <c r="N348" s="38">
        <f t="shared" si="58"/>
        <v>10.377000000000001</v>
      </c>
      <c r="O348" s="38">
        <f t="shared" si="59"/>
        <v>10.377000000000001</v>
      </c>
      <c r="P348" s="179">
        <f t="shared" si="60"/>
        <v>6.4856250000000006</v>
      </c>
      <c r="Q348" s="181">
        <f t="shared" si="61"/>
        <v>125.82112499999999</v>
      </c>
    </row>
    <row r="349" spans="2:17" ht="38.25" x14ac:dyDescent="0.2">
      <c r="B349" s="29">
        <v>318</v>
      </c>
      <c r="C349" s="30" t="s">
        <v>360</v>
      </c>
      <c r="D349" s="156">
        <v>100143.09</v>
      </c>
      <c r="E349" s="157">
        <v>104609.47</v>
      </c>
      <c r="F349" s="33">
        <v>2061</v>
      </c>
      <c r="G349" s="34">
        <v>3379</v>
      </c>
      <c r="H349" s="35" t="s">
        <v>30</v>
      </c>
      <c r="I349" s="36">
        <v>681.97</v>
      </c>
      <c r="J349" s="72">
        <v>0</v>
      </c>
      <c r="K349" s="38">
        <f t="shared" si="55"/>
        <v>68.197000000000003</v>
      </c>
      <c r="L349" s="38">
        <f t="shared" si="56"/>
        <v>20.459099999999999</v>
      </c>
      <c r="M349" s="38">
        <f t="shared" si="57"/>
        <v>40.918199999999999</v>
      </c>
      <c r="N349" s="38">
        <f t="shared" si="58"/>
        <v>13.6394</v>
      </c>
      <c r="O349" s="38">
        <f t="shared" si="59"/>
        <v>13.6394</v>
      </c>
      <c r="P349" s="179">
        <f t="shared" si="60"/>
        <v>8.5246250000000003</v>
      </c>
      <c r="Q349" s="181">
        <f t="shared" si="61"/>
        <v>165.377725</v>
      </c>
    </row>
    <row r="350" spans="2:17" ht="38.25" x14ac:dyDescent="0.2">
      <c r="B350" s="29">
        <v>319</v>
      </c>
      <c r="C350" s="30" t="s">
        <v>361</v>
      </c>
      <c r="D350" s="156">
        <v>150214.64000000001</v>
      </c>
      <c r="E350" s="157">
        <v>156914.21</v>
      </c>
      <c r="F350" s="33">
        <v>2062</v>
      </c>
      <c r="G350" s="34">
        <v>3381</v>
      </c>
      <c r="H350" s="35" t="s">
        <v>30</v>
      </c>
      <c r="I350" s="36">
        <v>1022.67</v>
      </c>
      <c r="J350" s="72">
        <v>0</v>
      </c>
      <c r="K350" s="38">
        <f t="shared" si="55"/>
        <v>102.267</v>
      </c>
      <c r="L350" s="38">
        <f t="shared" si="56"/>
        <v>30.680099999999996</v>
      </c>
      <c r="M350" s="38">
        <f t="shared" si="57"/>
        <v>61.360199999999992</v>
      </c>
      <c r="N350" s="38">
        <f t="shared" si="58"/>
        <v>20.453399999999998</v>
      </c>
      <c r="O350" s="38">
        <f t="shared" si="59"/>
        <v>20.453399999999998</v>
      </c>
      <c r="P350" s="179">
        <f t="shared" si="60"/>
        <v>12.783374999999999</v>
      </c>
      <c r="Q350" s="181">
        <f t="shared" si="61"/>
        <v>247.99747499999995</v>
      </c>
    </row>
    <row r="351" spans="2:17" ht="38.25" x14ac:dyDescent="0.2">
      <c r="B351" s="29">
        <v>320</v>
      </c>
      <c r="C351" s="30" t="s">
        <v>362</v>
      </c>
      <c r="D351" s="156">
        <v>250357.73</v>
      </c>
      <c r="E351" s="157">
        <v>261523.68</v>
      </c>
      <c r="F351" s="33">
        <v>2064</v>
      </c>
      <c r="G351" s="34">
        <v>3383</v>
      </c>
      <c r="H351" s="35" t="s">
        <v>30</v>
      </c>
      <c r="I351" s="36">
        <v>1249.81</v>
      </c>
      <c r="J351" s="72">
        <v>0</v>
      </c>
      <c r="K351" s="38">
        <f t="shared" si="55"/>
        <v>124.98099999999999</v>
      </c>
      <c r="L351" s="38">
        <f t="shared" si="56"/>
        <v>37.494299999999996</v>
      </c>
      <c r="M351" s="38">
        <f t="shared" si="57"/>
        <v>74.988599999999991</v>
      </c>
      <c r="N351" s="38">
        <f t="shared" si="58"/>
        <v>24.996199999999998</v>
      </c>
      <c r="O351" s="38">
        <f t="shared" si="59"/>
        <v>24.996199999999998</v>
      </c>
      <c r="P351" s="179">
        <f t="shared" si="60"/>
        <v>15.622624999999999</v>
      </c>
      <c r="Q351" s="181">
        <f t="shared" si="61"/>
        <v>303.07892500000003</v>
      </c>
    </row>
    <row r="352" spans="2:17" ht="38.25" x14ac:dyDescent="0.2">
      <c r="B352" s="29">
        <v>321</v>
      </c>
      <c r="C352" s="30" t="s">
        <v>363</v>
      </c>
      <c r="D352" s="156">
        <v>375536.58</v>
      </c>
      <c r="E352" s="157">
        <v>392285.51</v>
      </c>
      <c r="F352" s="33">
        <v>2066</v>
      </c>
      <c r="G352" s="34">
        <v>3385</v>
      </c>
      <c r="H352" s="35" t="s">
        <v>30</v>
      </c>
      <c r="I352" s="36">
        <v>1476.95</v>
      </c>
      <c r="J352" s="72">
        <v>0</v>
      </c>
      <c r="K352" s="38">
        <f t="shared" si="55"/>
        <v>147.69500000000002</v>
      </c>
      <c r="L352" s="38">
        <f t="shared" si="56"/>
        <v>44.308500000000002</v>
      </c>
      <c r="M352" s="38">
        <f t="shared" si="57"/>
        <v>88.617000000000004</v>
      </c>
      <c r="N352" s="38">
        <f t="shared" si="58"/>
        <v>29.539000000000001</v>
      </c>
      <c r="O352" s="38">
        <f t="shared" si="59"/>
        <v>29.539000000000001</v>
      </c>
      <c r="P352" s="179">
        <f t="shared" si="60"/>
        <v>18.461875000000003</v>
      </c>
      <c r="Q352" s="181">
        <f t="shared" si="61"/>
        <v>358.16037500000004</v>
      </c>
    </row>
    <row r="353" spans="2:17" ht="38.25" x14ac:dyDescent="0.2">
      <c r="B353" s="29">
        <v>322</v>
      </c>
      <c r="C353" s="30" t="s">
        <v>364</v>
      </c>
      <c r="D353" s="156">
        <v>500715.44</v>
      </c>
      <c r="E353" s="157">
        <v>523047.35</v>
      </c>
      <c r="F353" s="33">
        <v>2067</v>
      </c>
      <c r="G353" s="34">
        <v>3386</v>
      </c>
      <c r="H353" s="35" t="s">
        <v>30</v>
      </c>
      <c r="I353" s="36">
        <v>1704.08</v>
      </c>
      <c r="J353" s="72">
        <v>0</v>
      </c>
      <c r="K353" s="38">
        <f t="shared" si="55"/>
        <v>170.40800000000002</v>
      </c>
      <c r="L353" s="38">
        <f t="shared" si="56"/>
        <v>51.122399999999999</v>
      </c>
      <c r="M353" s="38">
        <f t="shared" si="57"/>
        <v>102.2448</v>
      </c>
      <c r="N353" s="38">
        <f t="shared" si="58"/>
        <v>34.081600000000002</v>
      </c>
      <c r="O353" s="38">
        <f t="shared" si="59"/>
        <v>34.081600000000002</v>
      </c>
      <c r="P353" s="179">
        <f t="shared" si="60"/>
        <v>21.301000000000002</v>
      </c>
      <c r="Q353" s="181">
        <f t="shared" si="61"/>
        <v>413.23939999999999</v>
      </c>
    </row>
    <row r="354" spans="2:17" ht="38.25" x14ac:dyDescent="0.2">
      <c r="B354" s="29">
        <v>323</v>
      </c>
      <c r="C354" s="30" t="s">
        <v>365</v>
      </c>
      <c r="D354" s="156">
        <v>500715.44</v>
      </c>
      <c r="E354" s="157">
        <v>523047.35</v>
      </c>
      <c r="F354" s="33">
        <v>0</v>
      </c>
      <c r="G354" s="34">
        <v>3387</v>
      </c>
      <c r="H354" s="35" t="s">
        <v>30</v>
      </c>
      <c r="I354" s="36">
        <v>1818.77</v>
      </c>
      <c r="J354" s="72">
        <v>0</v>
      </c>
      <c r="K354" s="38">
        <f t="shared" si="55"/>
        <v>181.87700000000001</v>
      </c>
      <c r="L354" s="38">
        <f t="shared" si="56"/>
        <v>54.563099999999999</v>
      </c>
      <c r="M354" s="38">
        <f t="shared" si="57"/>
        <v>109.1262</v>
      </c>
      <c r="N354" s="38">
        <f t="shared" si="58"/>
        <v>36.375399999999999</v>
      </c>
      <c r="O354" s="38">
        <f t="shared" si="59"/>
        <v>36.375399999999999</v>
      </c>
      <c r="P354" s="179">
        <f t="shared" si="60"/>
        <v>22.734625000000001</v>
      </c>
      <c r="Q354" s="181">
        <f t="shared" si="61"/>
        <v>441.05172500000003</v>
      </c>
    </row>
    <row r="355" spans="2:17" ht="28.5" x14ac:dyDescent="0.2">
      <c r="B355" s="29">
        <v>324</v>
      </c>
      <c r="C355" s="30" t="s">
        <v>366</v>
      </c>
      <c r="D355" s="156" t="s">
        <v>67</v>
      </c>
      <c r="E355" s="157" t="s">
        <v>67</v>
      </c>
      <c r="F355" s="33">
        <v>2071</v>
      </c>
      <c r="G355" s="34">
        <v>3390</v>
      </c>
      <c r="H355" s="35" t="s">
        <v>30</v>
      </c>
      <c r="I355" s="71">
        <v>59.79</v>
      </c>
      <c r="J355" s="72">
        <v>0</v>
      </c>
      <c r="K355" s="38">
        <f t="shared" si="55"/>
        <v>5.9790000000000001</v>
      </c>
      <c r="L355" s="38">
        <f t="shared" si="56"/>
        <v>1.7936999999999999</v>
      </c>
      <c r="M355" s="38">
        <f t="shared" si="57"/>
        <v>3.5873999999999997</v>
      </c>
      <c r="N355" s="38">
        <f t="shared" si="58"/>
        <v>1.1958</v>
      </c>
      <c r="O355" s="38">
        <f t="shared" si="59"/>
        <v>1.1958</v>
      </c>
      <c r="P355" s="179">
        <f t="shared" si="60"/>
        <v>0.74737500000000001</v>
      </c>
      <c r="Q355" s="181">
        <f t="shared" si="61"/>
        <v>14.499074999999999</v>
      </c>
    </row>
    <row r="356" spans="2:17" ht="144" x14ac:dyDescent="0.2">
      <c r="B356" s="29">
        <v>325</v>
      </c>
      <c r="C356" s="30" t="s">
        <v>367</v>
      </c>
      <c r="D356" s="156">
        <v>625.89</v>
      </c>
      <c r="E356" s="157">
        <v>653.79999999999995</v>
      </c>
      <c r="F356" s="33">
        <v>2072</v>
      </c>
      <c r="G356" s="34">
        <v>3391</v>
      </c>
      <c r="H356" s="44" t="s">
        <v>368</v>
      </c>
      <c r="I356" s="36">
        <v>16.7</v>
      </c>
      <c r="J356" s="72">
        <v>0</v>
      </c>
      <c r="K356" s="38">
        <f t="shared" si="55"/>
        <v>1.67</v>
      </c>
      <c r="L356" s="38">
        <f t="shared" si="56"/>
        <v>0.501</v>
      </c>
      <c r="M356" s="38">
        <f t="shared" si="57"/>
        <v>1.002</v>
      </c>
      <c r="N356" s="38">
        <f t="shared" si="58"/>
        <v>0.33400000000000002</v>
      </c>
      <c r="O356" s="38">
        <f t="shared" si="59"/>
        <v>0.33400000000000002</v>
      </c>
      <c r="P356" s="179">
        <f t="shared" si="60"/>
        <v>0.20874999999999999</v>
      </c>
      <c r="Q356" s="181">
        <f t="shared" si="61"/>
        <v>4.0497500000000004</v>
      </c>
    </row>
    <row r="357" spans="2:17" ht="144" x14ac:dyDescent="0.2">
      <c r="B357" s="29">
        <v>326</v>
      </c>
      <c r="C357" s="30" t="s">
        <v>369</v>
      </c>
      <c r="D357" s="156">
        <v>1251.79</v>
      </c>
      <c r="E357" s="157">
        <v>1307.6199999999999</v>
      </c>
      <c r="F357" s="33">
        <v>2073</v>
      </c>
      <c r="G357" s="34">
        <v>3392</v>
      </c>
      <c r="H357" s="44" t="s">
        <v>368</v>
      </c>
      <c r="I357" s="36">
        <v>25.33</v>
      </c>
      <c r="J357" s="72">
        <v>0</v>
      </c>
      <c r="K357" s="38">
        <f t="shared" si="55"/>
        <v>2.5329999999999999</v>
      </c>
      <c r="L357" s="38">
        <f t="shared" si="56"/>
        <v>0.75989999999999991</v>
      </c>
      <c r="M357" s="38">
        <f t="shared" si="57"/>
        <v>1.5197999999999998</v>
      </c>
      <c r="N357" s="38">
        <f t="shared" si="58"/>
        <v>0.50659999999999994</v>
      </c>
      <c r="O357" s="38">
        <f t="shared" si="59"/>
        <v>0.50659999999999994</v>
      </c>
      <c r="P357" s="179">
        <f t="shared" si="60"/>
        <v>0.31662499999999999</v>
      </c>
      <c r="Q357" s="181">
        <f t="shared" si="61"/>
        <v>6.1425249999999991</v>
      </c>
    </row>
    <row r="358" spans="2:17" ht="144" x14ac:dyDescent="0.2">
      <c r="B358" s="29">
        <v>327</v>
      </c>
      <c r="C358" s="30" t="s">
        <v>370</v>
      </c>
      <c r="D358" s="156">
        <v>2503.58</v>
      </c>
      <c r="E358" s="157">
        <v>2615.2399999999998</v>
      </c>
      <c r="F358" s="33">
        <v>2074</v>
      </c>
      <c r="G358" s="34">
        <v>3393</v>
      </c>
      <c r="H358" s="44" t="s">
        <v>368</v>
      </c>
      <c r="I358" s="36">
        <v>34.24</v>
      </c>
      <c r="J358" s="72">
        <v>0</v>
      </c>
      <c r="K358" s="38">
        <f t="shared" si="55"/>
        <v>3.4240000000000004</v>
      </c>
      <c r="L358" s="38">
        <f t="shared" si="56"/>
        <v>1.0272000000000001</v>
      </c>
      <c r="M358" s="38">
        <f t="shared" si="57"/>
        <v>2.0544000000000002</v>
      </c>
      <c r="N358" s="38">
        <f t="shared" si="58"/>
        <v>0.68480000000000008</v>
      </c>
      <c r="O358" s="38">
        <f t="shared" si="59"/>
        <v>0.68480000000000008</v>
      </c>
      <c r="P358" s="179">
        <f t="shared" si="60"/>
        <v>0.42800000000000005</v>
      </c>
      <c r="Q358" s="181">
        <f t="shared" si="61"/>
        <v>8.3032000000000004</v>
      </c>
    </row>
    <row r="359" spans="2:17" ht="144" x14ac:dyDescent="0.2">
      <c r="B359" s="29">
        <v>328</v>
      </c>
      <c r="C359" s="30" t="s">
        <v>371</v>
      </c>
      <c r="D359" s="156">
        <v>5007.1499999999996</v>
      </c>
      <c r="E359" s="157">
        <v>5230.47</v>
      </c>
      <c r="F359" s="33">
        <v>2075</v>
      </c>
      <c r="G359" s="34">
        <v>3394</v>
      </c>
      <c r="H359" s="44" t="s">
        <v>368</v>
      </c>
      <c r="I359" s="36">
        <v>47.88</v>
      </c>
      <c r="J359" s="72">
        <v>0</v>
      </c>
      <c r="K359" s="38">
        <f t="shared" si="55"/>
        <v>4.7880000000000003</v>
      </c>
      <c r="L359" s="38">
        <f t="shared" si="56"/>
        <v>1.4364000000000001</v>
      </c>
      <c r="M359" s="38">
        <f t="shared" si="57"/>
        <v>2.8728000000000002</v>
      </c>
      <c r="N359" s="38">
        <f t="shared" si="58"/>
        <v>0.95760000000000012</v>
      </c>
      <c r="O359" s="38">
        <f t="shared" si="59"/>
        <v>0.95760000000000012</v>
      </c>
      <c r="P359" s="179">
        <f t="shared" si="60"/>
        <v>0.59850000000000003</v>
      </c>
      <c r="Q359" s="181">
        <f t="shared" si="61"/>
        <v>11.610899999999999</v>
      </c>
    </row>
    <row r="360" spans="2:17" ht="144" x14ac:dyDescent="0.2">
      <c r="B360" s="29">
        <v>329</v>
      </c>
      <c r="C360" s="30" t="s">
        <v>372</v>
      </c>
      <c r="D360" s="156">
        <v>10014.299999999999</v>
      </c>
      <c r="E360" s="157">
        <v>10460.94</v>
      </c>
      <c r="F360" s="33">
        <v>2076</v>
      </c>
      <c r="G360" s="34">
        <v>3395</v>
      </c>
      <c r="H360" s="44" t="s">
        <v>368</v>
      </c>
      <c r="I360" s="36">
        <v>95.48</v>
      </c>
      <c r="J360" s="72">
        <v>0</v>
      </c>
      <c r="K360" s="38">
        <f t="shared" si="55"/>
        <v>9.548</v>
      </c>
      <c r="L360" s="38">
        <f t="shared" si="56"/>
        <v>2.8643999999999998</v>
      </c>
      <c r="M360" s="38">
        <f t="shared" si="57"/>
        <v>5.7287999999999997</v>
      </c>
      <c r="N360" s="38">
        <f t="shared" si="58"/>
        <v>1.9096000000000002</v>
      </c>
      <c r="O360" s="38">
        <f t="shared" si="59"/>
        <v>1.9096000000000002</v>
      </c>
      <c r="P360" s="179">
        <f t="shared" si="60"/>
        <v>1.1935</v>
      </c>
      <c r="Q360" s="181">
        <f t="shared" si="61"/>
        <v>23.1539</v>
      </c>
    </row>
    <row r="361" spans="2:17" ht="144" x14ac:dyDescent="0.2">
      <c r="B361" s="29">
        <v>330</v>
      </c>
      <c r="C361" s="30" t="s">
        <v>373</v>
      </c>
      <c r="D361" s="156">
        <v>15021.47</v>
      </c>
      <c r="E361" s="157">
        <v>15691.43</v>
      </c>
      <c r="F361" s="33">
        <v>2077</v>
      </c>
      <c r="G361" s="34">
        <v>3396</v>
      </c>
      <c r="H361" s="44" t="s">
        <v>368</v>
      </c>
      <c r="I361" s="36">
        <v>102.16</v>
      </c>
      <c r="J361" s="72">
        <v>0</v>
      </c>
      <c r="K361" s="38">
        <f t="shared" si="55"/>
        <v>10.216000000000001</v>
      </c>
      <c r="L361" s="38">
        <f t="shared" si="56"/>
        <v>3.0648</v>
      </c>
      <c r="M361" s="38">
        <f t="shared" si="57"/>
        <v>6.1295999999999999</v>
      </c>
      <c r="N361" s="38">
        <f t="shared" si="58"/>
        <v>2.0432000000000001</v>
      </c>
      <c r="O361" s="38">
        <f t="shared" si="59"/>
        <v>2.0432000000000001</v>
      </c>
      <c r="P361" s="179">
        <f t="shared" si="60"/>
        <v>1.2770000000000001</v>
      </c>
      <c r="Q361" s="181">
        <f t="shared" si="61"/>
        <v>24.773800000000001</v>
      </c>
    </row>
    <row r="362" spans="2:17" ht="144" x14ac:dyDescent="0.2">
      <c r="B362" s="29">
        <v>331</v>
      </c>
      <c r="C362" s="30" t="s">
        <v>374</v>
      </c>
      <c r="D362" s="156">
        <v>25035.77</v>
      </c>
      <c r="E362" s="157">
        <v>26152.37</v>
      </c>
      <c r="F362" s="33">
        <v>2078</v>
      </c>
      <c r="G362" s="34">
        <v>3397</v>
      </c>
      <c r="H362" s="44" t="s">
        <v>368</v>
      </c>
      <c r="I362" s="36">
        <v>129.44</v>
      </c>
      <c r="J362" s="72">
        <v>0</v>
      </c>
      <c r="K362" s="38">
        <f t="shared" si="55"/>
        <v>12.944000000000001</v>
      </c>
      <c r="L362" s="38">
        <f t="shared" si="56"/>
        <v>3.8832</v>
      </c>
      <c r="M362" s="38">
        <f t="shared" si="57"/>
        <v>7.7664</v>
      </c>
      <c r="N362" s="38">
        <f t="shared" si="58"/>
        <v>2.5888</v>
      </c>
      <c r="O362" s="38">
        <f t="shared" si="59"/>
        <v>2.5888</v>
      </c>
      <c r="P362" s="179">
        <f t="shared" si="60"/>
        <v>1.6180000000000001</v>
      </c>
      <c r="Q362" s="181">
        <f t="shared" si="61"/>
        <v>31.389199999999999</v>
      </c>
    </row>
    <row r="363" spans="2:17" ht="144" x14ac:dyDescent="0.2">
      <c r="B363" s="29">
        <v>332</v>
      </c>
      <c r="C363" s="30" t="s">
        <v>375</v>
      </c>
      <c r="D363" s="156">
        <v>37553.65</v>
      </c>
      <c r="E363" s="157">
        <v>39228.54</v>
      </c>
      <c r="F363" s="33">
        <v>2079</v>
      </c>
      <c r="G363" s="34">
        <v>3398</v>
      </c>
      <c r="H363" s="44" t="s">
        <v>368</v>
      </c>
      <c r="I363" s="36">
        <v>163.66999999999999</v>
      </c>
      <c r="J363" s="72">
        <v>0</v>
      </c>
      <c r="K363" s="38">
        <f t="shared" si="55"/>
        <v>16.367000000000001</v>
      </c>
      <c r="L363" s="38">
        <f t="shared" si="56"/>
        <v>4.910099999999999</v>
      </c>
      <c r="M363" s="38">
        <f t="shared" si="57"/>
        <v>9.820199999999998</v>
      </c>
      <c r="N363" s="38">
        <f t="shared" si="58"/>
        <v>3.2733999999999996</v>
      </c>
      <c r="O363" s="38">
        <f t="shared" si="59"/>
        <v>3.2733999999999996</v>
      </c>
      <c r="P363" s="179">
        <f t="shared" si="60"/>
        <v>2.0458750000000001</v>
      </c>
      <c r="Q363" s="181">
        <f t="shared" si="61"/>
        <v>39.689975000000004</v>
      </c>
    </row>
    <row r="364" spans="2:17" ht="144" x14ac:dyDescent="0.2">
      <c r="B364" s="29">
        <v>333</v>
      </c>
      <c r="C364" s="30" t="s">
        <v>376</v>
      </c>
      <c r="D364" s="156">
        <v>50071.55</v>
      </c>
      <c r="E364" s="157">
        <v>52304.74</v>
      </c>
      <c r="F364" s="33">
        <v>2080</v>
      </c>
      <c r="G364" s="34">
        <v>3399</v>
      </c>
      <c r="H364" s="44" t="s">
        <v>368</v>
      </c>
      <c r="I364" s="36">
        <v>218.51</v>
      </c>
      <c r="J364" s="72">
        <v>0</v>
      </c>
      <c r="K364" s="38">
        <f t="shared" si="55"/>
        <v>21.850999999999999</v>
      </c>
      <c r="L364" s="38">
        <f t="shared" si="56"/>
        <v>6.5552999999999999</v>
      </c>
      <c r="M364" s="38">
        <f t="shared" si="57"/>
        <v>13.1106</v>
      </c>
      <c r="N364" s="38">
        <f t="shared" si="58"/>
        <v>4.3701999999999996</v>
      </c>
      <c r="O364" s="38">
        <f t="shared" si="59"/>
        <v>4.3701999999999996</v>
      </c>
      <c r="P364" s="179">
        <f t="shared" si="60"/>
        <v>2.7313749999999999</v>
      </c>
      <c r="Q364" s="181">
        <f t="shared" si="61"/>
        <v>52.988674999999994</v>
      </c>
    </row>
    <row r="365" spans="2:17" ht="144" x14ac:dyDescent="0.2">
      <c r="B365" s="29">
        <v>334</v>
      </c>
      <c r="C365" s="30" t="s">
        <v>377</v>
      </c>
      <c r="D365" s="156">
        <v>62589.43</v>
      </c>
      <c r="E365" s="157">
        <v>65380.92</v>
      </c>
      <c r="F365" s="33">
        <v>2081</v>
      </c>
      <c r="G365" s="34">
        <v>3400</v>
      </c>
      <c r="H365" s="44" t="s">
        <v>368</v>
      </c>
      <c r="I365" s="36">
        <v>259.43</v>
      </c>
      <c r="J365" s="72">
        <v>0</v>
      </c>
      <c r="K365" s="38">
        <f t="shared" si="55"/>
        <v>25.943000000000001</v>
      </c>
      <c r="L365" s="38">
        <f t="shared" si="56"/>
        <v>7.7828999999999997</v>
      </c>
      <c r="M365" s="38">
        <f t="shared" si="57"/>
        <v>15.565799999999999</v>
      </c>
      <c r="N365" s="38">
        <f t="shared" si="58"/>
        <v>5.1886000000000001</v>
      </c>
      <c r="O365" s="38">
        <f t="shared" si="59"/>
        <v>5.1886000000000001</v>
      </c>
      <c r="P365" s="179">
        <f t="shared" si="60"/>
        <v>3.2428750000000002</v>
      </c>
      <c r="Q365" s="181">
        <f t="shared" si="61"/>
        <v>62.911775000000006</v>
      </c>
    </row>
    <row r="366" spans="2:17" ht="144" x14ac:dyDescent="0.2">
      <c r="B366" s="29">
        <v>335</v>
      </c>
      <c r="C366" s="30" t="s">
        <v>378</v>
      </c>
      <c r="D366" s="156">
        <v>100143.09</v>
      </c>
      <c r="E366" s="157">
        <v>104609.47</v>
      </c>
      <c r="F366" s="33">
        <v>2082</v>
      </c>
      <c r="G366" s="34">
        <v>3401</v>
      </c>
      <c r="H366" s="44" t="s">
        <v>368</v>
      </c>
      <c r="I366" s="36">
        <v>340.98</v>
      </c>
      <c r="J366" s="72">
        <v>0</v>
      </c>
      <c r="K366" s="38">
        <f t="shared" si="55"/>
        <v>34.098000000000006</v>
      </c>
      <c r="L366" s="38">
        <f t="shared" si="56"/>
        <v>10.2294</v>
      </c>
      <c r="M366" s="38">
        <f t="shared" si="57"/>
        <v>20.4588</v>
      </c>
      <c r="N366" s="38">
        <f t="shared" si="58"/>
        <v>6.8196000000000003</v>
      </c>
      <c r="O366" s="38">
        <f t="shared" si="59"/>
        <v>6.8196000000000003</v>
      </c>
      <c r="P366" s="179">
        <f t="shared" si="60"/>
        <v>4.2622500000000008</v>
      </c>
      <c r="Q366" s="181">
        <f t="shared" si="61"/>
        <v>82.687649999999991</v>
      </c>
    </row>
    <row r="367" spans="2:17" ht="144" x14ac:dyDescent="0.2">
      <c r="B367" s="29">
        <v>336</v>
      </c>
      <c r="C367" s="30" t="s">
        <v>379</v>
      </c>
      <c r="D367" s="156">
        <v>150214.64000000001</v>
      </c>
      <c r="E367" s="157">
        <v>156914.21</v>
      </c>
      <c r="F367" s="33">
        <v>2083</v>
      </c>
      <c r="G367" s="34">
        <v>3402</v>
      </c>
      <c r="H367" s="44" t="s">
        <v>368</v>
      </c>
      <c r="I367" s="36">
        <v>511.34</v>
      </c>
      <c r="J367" s="72">
        <v>0</v>
      </c>
      <c r="K367" s="38">
        <f t="shared" si="55"/>
        <v>51.134</v>
      </c>
      <c r="L367" s="38">
        <f t="shared" si="56"/>
        <v>15.340199999999999</v>
      </c>
      <c r="M367" s="38">
        <f t="shared" si="57"/>
        <v>30.680399999999999</v>
      </c>
      <c r="N367" s="38">
        <f t="shared" si="58"/>
        <v>10.226799999999999</v>
      </c>
      <c r="O367" s="38">
        <f t="shared" si="59"/>
        <v>10.226799999999999</v>
      </c>
      <c r="P367" s="179">
        <f t="shared" si="60"/>
        <v>6.39175</v>
      </c>
      <c r="Q367" s="181">
        <f t="shared" si="61"/>
        <v>123.99994999999998</v>
      </c>
    </row>
    <row r="368" spans="2:17" ht="144" x14ac:dyDescent="0.2">
      <c r="B368" s="29">
        <v>337</v>
      </c>
      <c r="C368" s="30" t="s">
        <v>380</v>
      </c>
      <c r="D368" s="156">
        <v>250357.73</v>
      </c>
      <c r="E368" s="157">
        <v>261523.68</v>
      </c>
      <c r="F368" s="33">
        <v>2084</v>
      </c>
      <c r="G368" s="34">
        <v>3403</v>
      </c>
      <c r="H368" s="44" t="s">
        <v>368</v>
      </c>
      <c r="I368" s="36">
        <v>624.9</v>
      </c>
      <c r="J368" s="72">
        <v>0</v>
      </c>
      <c r="K368" s="38">
        <f t="shared" si="55"/>
        <v>62.49</v>
      </c>
      <c r="L368" s="38">
        <f t="shared" si="56"/>
        <v>18.747</v>
      </c>
      <c r="M368" s="38">
        <f t="shared" si="57"/>
        <v>37.494</v>
      </c>
      <c r="N368" s="38">
        <f t="shared" si="58"/>
        <v>12.497999999999999</v>
      </c>
      <c r="O368" s="38">
        <f t="shared" si="59"/>
        <v>12.497999999999999</v>
      </c>
      <c r="P368" s="179">
        <f t="shared" si="60"/>
        <v>7.8112500000000002</v>
      </c>
      <c r="Q368" s="181">
        <f t="shared" si="61"/>
        <v>151.53824999999998</v>
      </c>
    </row>
    <row r="369" spans="2:17" ht="144" x14ac:dyDescent="0.2">
      <c r="B369" s="29">
        <v>338</v>
      </c>
      <c r="C369" s="30" t="s">
        <v>381</v>
      </c>
      <c r="D369" s="156">
        <v>375536.58</v>
      </c>
      <c r="E369" s="157">
        <v>392285.51</v>
      </c>
      <c r="F369" s="33">
        <v>2085</v>
      </c>
      <c r="G369" s="34">
        <v>3404</v>
      </c>
      <c r="H369" s="44" t="s">
        <v>368</v>
      </c>
      <c r="I369" s="36">
        <v>738.48</v>
      </c>
      <c r="J369" s="72">
        <v>0</v>
      </c>
      <c r="K369" s="38">
        <f t="shared" si="55"/>
        <v>73.847999999999999</v>
      </c>
      <c r="L369" s="38">
        <f t="shared" si="56"/>
        <v>22.154399999999999</v>
      </c>
      <c r="M369" s="38">
        <f t="shared" si="57"/>
        <v>44.308799999999998</v>
      </c>
      <c r="N369" s="38">
        <f t="shared" si="58"/>
        <v>14.769600000000001</v>
      </c>
      <c r="O369" s="38">
        <f t="shared" si="59"/>
        <v>14.769600000000001</v>
      </c>
      <c r="P369" s="179">
        <f t="shared" si="60"/>
        <v>9.2309999999999999</v>
      </c>
      <c r="Q369" s="181">
        <f t="shared" si="61"/>
        <v>179.08139999999997</v>
      </c>
    </row>
    <row r="370" spans="2:17" ht="144" x14ac:dyDescent="0.2">
      <c r="B370" s="29">
        <v>339</v>
      </c>
      <c r="C370" s="30" t="s">
        <v>382</v>
      </c>
      <c r="D370" s="156">
        <v>500715.44</v>
      </c>
      <c r="E370" s="157">
        <v>523047.35</v>
      </c>
      <c r="F370" s="33">
        <v>2086</v>
      </c>
      <c r="G370" s="34">
        <v>3405</v>
      </c>
      <c r="H370" s="44" t="s">
        <v>368</v>
      </c>
      <c r="I370" s="36">
        <v>852.04</v>
      </c>
      <c r="J370" s="72">
        <v>0</v>
      </c>
      <c r="K370" s="38">
        <f t="shared" si="55"/>
        <v>85.204000000000008</v>
      </c>
      <c r="L370" s="38">
        <f t="shared" si="56"/>
        <v>25.561199999999999</v>
      </c>
      <c r="M370" s="38">
        <f t="shared" si="57"/>
        <v>51.122399999999999</v>
      </c>
      <c r="N370" s="38">
        <f t="shared" si="58"/>
        <v>17.040800000000001</v>
      </c>
      <c r="O370" s="38">
        <f t="shared" si="59"/>
        <v>17.040800000000001</v>
      </c>
      <c r="P370" s="179">
        <f t="shared" si="60"/>
        <v>10.650500000000001</v>
      </c>
      <c r="Q370" s="181">
        <f t="shared" si="61"/>
        <v>206.61969999999999</v>
      </c>
    </row>
    <row r="371" spans="2:17" ht="144" x14ac:dyDescent="0.2">
      <c r="B371" s="29">
        <v>340</v>
      </c>
      <c r="C371" s="30" t="s">
        <v>383</v>
      </c>
      <c r="D371" s="156">
        <v>500715.44</v>
      </c>
      <c r="E371" s="157">
        <v>523047.35</v>
      </c>
      <c r="F371" s="33">
        <v>2087</v>
      </c>
      <c r="G371" s="34">
        <v>3406</v>
      </c>
      <c r="H371" s="44" t="s">
        <v>368</v>
      </c>
      <c r="I371" s="36">
        <v>909.38</v>
      </c>
      <c r="J371" s="72">
        <v>0</v>
      </c>
      <c r="K371" s="38">
        <f t="shared" si="55"/>
        <v>90.938000000000002</v>
      </c>
      <c r="L371" s="38">
        <f t="shared" si="56"/>
        <v>27.281399999999998</v>
      </c>
      <c r="M371" s="38">
        <f t="shared" si="57"/>
        <v>54.562799999999996</v>
      </c>
      <c r="N371" s="38">
        <f t="shared" si="58"/>
        <v>18.1876</v>
      </c>
      <c r="O371" s="38">
        <f t="shared" si="59"/>
        <v>18.1876</v>
      </c>
      <c r="P371" s="179">
        <f t="shared" si="60"/>
        <v>11.36725</v>
      </c>
      <c r="Q371" s="181">
        <f t="shared" si="61"/>
        <v>220.52465000000001</v>
      </c>
    </row>
    <row r="372" spans="2:17" ht="38.25" x14ac:dyDescent="0.2">
      <c r="B372" s="29">
        <v>341</v>
      </c>
      <c r="C372" s="30" t="s">
        <v>384</v>
      </c>
      <c r="D372" s="156" t="s">
        <v>67</v>
      </c>
      <c r="E372" s="157" t="s">
        <v>67</v>
      </c>
      <c r="F372" s="33">
        <v>2088</v>
      </c>
      <c r="G372" s="34">
        <v>3407</v>
      </c>
      <c r="H372" s="35" t="s">
        <v>30</v>
      </c>
      <c r="I372" s="71">
        <v>868.48</v>
      </c>
      <c r="J372" s="72">
        <v>0</v>
      </c>
      <c r="K372" s="38">
        <f t="shared" si="55"/>
        <v>86.848000000000013</v>
      </c>
      <c r="L372" s="38">
        <f t="shared" si="56"/>
        <v>26.054400000000001</v>
      </c>
      <c r="M372" s="38">
        <f t="shared" si="57"/>
        <v>52.108800000000002</v>
      </c>
      <c r="N372" s="38">
        <f t="shared" si="58"/>
        <v>17.369600000000002</v>
      </c>
      <c r="O372" s="38">
        <f t="shared" si="59"/>
        <v>17.369600000000002</v>
      </c>
      <c r="P372" s="179">
        <f t="shared" si="60"/>
        <v>10.856000000000002</v>
      </c>
      <c r="Q372" s="181">
        <f t="shared" si="61"/>
        <v>210.60640000000001</v>
      </c>
    </row>
    <row r="373" spans="2:17" ht="28.5" x14ac:dyDescent="0.2">
      <c r="B373" s="29">
        <v>342</v>
      </c>
      <c r="C373" s="30" t="s">
        <v>385</v>
      </c>
      <c r="D373" s="156" t="s">
        <v>67</v>
      </c>
      <c r="E373" s="157" t="s">
        <v>67</v>
      </c>
      <c r="F373" s="33">
        <v>2089</v>
      </c>
      <c r="G373" s="34">
        <v>3408</v>
      </c>
      <c r="H373" s="44">
        <v>3407</v>
      </c>
      <c r="I373" s="36">
        <v>22.25</v>
      </c>
      <c r="J373" s="72">
        <v>0</v>
      </c>
      <c r="K373" s="38">
        <f t="shared" si="55"/>
        <v>2.2250000000000001</v>
      </c>
      <c r="L373" s="38">
        <f t="shared" si="56"/>
        <v>0.66749999999999998</v>
      </c>
      <c r="M373" s="38">
        <f t="shared" si="57"/>
        <v>1.335</v>
      </c>
      <c r="N373" s="38">
        <f t="shared" si="58"/>
        <v>0.44500000000000001</v>
      </c>
      <c r="O373" s="38">
        <f t="shared" si="59"/>
        <v>0.44500000000000001</v>
      </c>
      <c r="P373" s="179">
        <f t="shared" si="60"/>
        <v>0.27812500000000001</v>
      </c>
      <c r="Q373" s="181">
        <f t="shared" si="61"/>
        <v>5.3956250000000008</v>
      </c>
    </row>
    <row r="374" spans="2:17" ht="38.25" x14ac:dyDescent="0.2">
      <c r="B374" s="29">
        <v>343</v>
      </c>
      <c r="C374" s="30" t="s">
        <v>386</v>
      </c>
      <c r="D374" s="156">
        <v>625.89</v>
      </c>
      <c r="E374" s="157">
        <v>653.79999999999995</v>
      </c>
      <c r="F374" s="33">
        <v>2090</v>
      </c>
      <c r="G374" s="34">
        <v>3409</v>
      </c>
      <c r="H374" s="35" t="s">
        <v>30</v>
      </c>
      <c r="I374" s="36">
        <v>27.84</v>
      </c>
      <c r="J374" s="72">
        <v>0</v>
      </c>
      <c r="K374" s="38">
        <f t="shared" si="55"/>
        <v>2.7840000000000003</v>
      </c>
      <c r="L374" s="38">
        <f t="shared" si="56"/>
        <v>0.83519999999999994</v>
      </c>
      <c r="M374" s="38">
        <f t="shared" si="57"/>
        <v>1.6703999999999999</v>
      </c>
      <c r="N374" s="38">
        <f t="shared" si="58"/>
        <v>0.55679999999999996</v>
      </c>
      <c r="O374" s="38">
        <f t="shared" si="59"/>
        <v>0.55679999999999996</v>
      </c>
      <c r="P374" s="179">
        <f t="shared" si="60"/>
        <v>0.34800000000000003</v>
      </c>
      <c r="Q374" s="181">
        <f t="shared" si="61"/>
        <v>6.7511999999999999</v>
      </c>
    </row>
    <row r="375" spans="2:17" ht="38.25" x14ac:dyDescent="0.2">
      <c r="B375" s="29">
        <v>344</v>
      </c>
      <c r="C375" s="30" t="s">
        <v>387</v>
      </c>
      <c r="D375" s="156">
        <v>1251.79</v>
      </c>
      <c r="E375" s="157">
        <v>1307.6199999999999</v>
      </c>
      <c r="F375" s="33">
        <v>2091</v>
      </c>
      <c r="G375" s="34">
        <v>3410</v>
      </c>
      <c r="H375" s="35" t="s">
        <v>30</v>
      </c>
      <c r="I375" s="36">
        <v>42.22</v>
      </c>
      <c r="J375" s="72">
        <v>0</v>
      </c>
      <c r="K375" s="38">
        <f t="shared" si="55"/>
        <v>4.2220000000000004</v>
      </c>
      <c r="L375" s="38">
        <f t="shared" si="56"/>
        <v>1.2665999999999999</v>
      </c>
      <c r="M375" s="38">
        <f t="shared" si="57"/>
        <v>2.5331999999999999</v>
      </c>
      <c r="N375" s="38">
        <f t="shared" si="58"/>
        <v>0.84440000000000004</v>
      </c>
      <c r="O375" s="38">
        <f t="shared" si="59"/>
        <v>0.84440000000000004</v>
      </c>
      <c r="P375" s="179">
        <f t="shared" si="60"/>
        <v>0.52775000000000005</v>
      </c>
      <c r="Q375" s="181">
        <f t="shared" si="61"/>
        <v>10.238349999999999</v>
      </c>
    </row>
    <row r="376" spans="2:17" ht="38.25" x14ac:dyDescent="0.2">
      <c r="B376" s="29">
        <v>345</v>
      </c>
      <c r="C376" s="30" t="s">
        <v>388</v>
      </c>
      <c r="D376" s="156">
        <v>2503.58</v>
      </c>
      <c r="E376" s="157">
        <v>2615.2399999999998</v>
      </c>
      <c r="F376" s="33">
        <v>2092</v>
      </c>
      <c r="G376" s="34">
        <v>3411</v>
      </c>
      <c r="H376" s="35" t="s">
        <v>30</v>
      </c>
      <c r="I376" s="36">
        <v>57.07</v>
      </c>
      <c r="J376" s="72">
        <v>0</v>
      </c>
      <c r="K376" s="38">
        <f t="shared" si="55"/>
        <v>5.7070000000000007</v>
      </c>
      <c r="L376" s="38">
        <f t="shared" si="56"/>
        <v>1.7121</v>
      </c>
      <c r="M376" s="38">
        <f t="shared" si="57"/>
        <v>3.4241999999999999</v>
      </c>
      <c r="N376" s="38">
        <f t="shared" si="58"/>
        <v>1.1414</v>
      </c>
      <c r="O376" s="38">
        <f t="shared" si="59"/>
        <v>1.1414</v>
      </c>
      <c r="P376" s="179">
        <f t="shared" si="60"/>
        <v>0.71337500000000009</v>
      </c>
      <c r="Q376" s="181">
        <f t="shared" si="61"/>
        <v>13.839475</v>
      </c>
    </row>
    <row r="377" spans="2:17" ht="38.25" x14ac:dyDescent="0.2">
      <c r="B377" s="29">
        <v>346</v>
      </c>
      <c r="C377" s="30" t="s">
        <v>389</v>
      </c>
      <c r="D377" s="156">
        <v>5007.1499999999996</v>
      </c>
      <c r="E377" s="157">
        <v>5230.47</v>
      </c>
      <c r="F377" s="33">
        <v>2093</v>
      </c>
      <c r="G377" s="34">
        <v>3412</v>
      </c>
      <c r="H377" s="35" t="s">
        <v>30</v>
      </c>
      <c r="I377" s="36">
        <v>79.790000000000006</v>
      </c>
      <c r="J377" s="72">
        <v>0</v>
      </c>
      <c r="K377" s="38">
        <f t="shared" si="55"/>
        <v>7.979000000000001</v>
      </c>
      <c r="L377" s="38">
        <f t="shared" si="56"/>
        <v>2.3936999999999999</v>
      </c>
      <c r="M377" s="38">
        <f t="shared" si="57"/>
        <v>4.7873999999999999</v>
      </c>
      <c r="N377" s="38">
        <f t="shared" si="58"/>
        <v>1.5958000000000001</v>
      </c>
      <c r="O377" s="38">
        <f t="shared" si="59"/>
        <v>1.5958000000000001</v>
      </c>
      <c r="P377" s="179">
        <f t="shared" si="60"/>
        <v>0.99737500000000012</v>
      </c>
      <c r="Q377" s="181">
        <f t="shared" si="61"/>
        <v>19.349075000000003</v>
      </c>
    </row>
    <row r="378" spans="2:17" ht="38.25" x14ac:dyDescent="0.2">
      <c r="B378" s="29">
        <v>347</v>
      </c>
      <c r="C378" s="30" t="s">
        <v>390</v>
      </c>
      <c r="D378" s="156">
        <v>10014.299999999999</v>
      </c>
      <c r="E378" s="157">
        <v>10460.94</v>
      </c>
      <c r="F378" s="33">
        <v>2094</v>
      </c>
      <c r="G378" s="34">
        <v>3413</v>
      </c>
      <c r="H378" s="35" t="s">
        <v>30</v>
      </c>
      <c r="I378" s="36">
        <v>159.13</v>
      </c>
      <c r="J378" s="72">
        <v>0</v>
      </c>
      <c r="K378" s="38">
        <f t="shared" si="55"/>
        <v>15.913</v>
      </c>
      <c r="L378" s="38">
        <f t="shared" si="56"/>
        <v>4.7738999999999994</v>
      </c>
      <c r="M378" s="38">
        <f t="shared" si="57"/>
        <v>9.5477999999999987</v>
      </c>
      <c r="N378" s="38">
        <f t="shared" si="58"/>
        <v>3.1825999999999999</v>
      </c>
      <c r="O378" s="38">
        <f t="shared" si="59"/>
        <v>3.1825999999999999</v>
      </c>
      <c r="P378" s="179">
        <f t="shared" si="60"/>
        <v>1.989125</v>
      </c>
      <c r="Q378" s="181">
        <f t="shared" si="61"/>
        <v>38.589024999999999</v>
      </c>
    </row>
    <row r="379" spans="2:17" ht="38.25" x14ac:dyDescent="0.2">
      <c r="B379" s="29">
        <v>348</v>
      </c>
      <c r="C379" s="30" t="s">
        <v>391</v>
      </c>
      <c r="D379" s="156">
        <v>15021.47</v>
      </c>
      <c r="E379" s="157">
        <v>15691.43</v>
      </c>
      <c r="F379" s="33">
        <v>2095</v>
      </c>
      <c r="G379" s="34">
        <v>3414</v>
      </c>
      <c r="H379" s="35" t="s">
        <v>30</v>
      </c>
      <c r="I379" s="36">
        <v>170.26</v>
      </c>
      <c r="J379" s="72">
        <v>0</v>
      </c>
      <c r="K379" s="38">
        <f t="shared" si="55"/>
        <v>17.026</v>
      </c>
      <c r="L379" s="38">
        <f t="shared" si="56"/>
        <v>5.1077999999999992</v>
      </c>
      <c r="M379" s="38">
        <f t="shared" si="57"/>
        <v>10.215599999999998</v>
      </c>
      <c r="N379" s="38">
        <f t="shared" si="58"/>
        <v>3.4051999999999998</v>
      </c>
      <c r="O379" s="38">
        <f t="shared" si="59"/>
        <v>3.4051999999999998</v>
      </c>
      <c r="P379" s="179">
        <f t="shared" si="60"/>
        <v>2.12825</v>
      </c>
      <c r="Q379" s="181">
        <f t="shared" si="61"/>
        <v>41.288050000000005</v>
      </c>
    </row>
    <row r="380" spans="2:17" ht="38.25" x14ac:dyDescent="0.2">
      <c r="B380" s="29">
        <v>349</v>
      </c>
      <c r="C380" s="30" t="s">
        <v>392</v>
      </c>
      <c r="D380" s="156">
        <v>25035.77</v>
      </c>
      <c r="E380" s="157">
        <v>26152.37</v>
      </c>
      <c r="F380" s="33">
        <v>2096</v>
      </c>
      <c r="G380" s="34">
        <v>3415</v>
      </c>
      <c r="H380" s="35" t="s">
        <v>30</v>
      </c>
      <c r="I380" s="36">
        <v>215.73</v>
      </c>
      <c r="J380" s="72">
        <v>0</v>
      </c>
      <c r="K380" s="38">
        <f t="shared" si="55"/>
        <v>21.573</v>
      </c>
      <c r="L380" s="38">
        <f t="shared" si="56"/>
        <v>6.4718999999999998</v>
      </c>
      <c r="M380" s="38">
        <f t="shared" si="57"/>
        <v>12.9438</v>
      </c>
      <c r="N380" s="38">
        <f t="shared" si="58"/>
        <v>4.3145999999999995</v>
      </c>
      <c r="O380" s="38">
        <f t="shared" si="59"/>
        <v>4.3145999999999995</v>
      </c>
      <c r="P380" s="179">
        <f t="shared" si="60"/>
        <v>2.696625</v>
      </c>
      <c r="Q380" s="181">
        <f t="shared" si="61"/>
        <v>52.314524999999989</v>
      </c>
    </row>
    <row r="381" spans="2:17" ht="38.25" x14ac:dyDescent="0.2">
      <c r="B381" s="29">
        <v>350</v>
      </c>
      <c r="C381" s="30" t="s">
        <v>393</v>
      </c>
      <c r="D381" s="156">
        <v>37553.65</v>
      </c>
      <c r="E381" s="157">
        <v>39228.54</v>
      </c>
      <c r="F381" s="33">
        <v>2097</v>
      </c>
      <c r="G381" s="34">
        <v>3416</v>
      </c>
      <c r="H381" s="35" t="s">
        <v>30</v>
      </c>
      <c r="I381" s="36">
        <v>272.79000000000002</v>
      </c>
      <c r="J381" s="72">
        <v>0</v>
      </c>
      <c r="K381" s="38">
        <f t="shared" si="55"/>
        <v>27.279000000000003</v>
      </c>
      <c r="L381" s="38">
        <f t="shared" si="56"/>
        <v>8.1837</v>
      </c>
      <c r="M381" s="38">
        <f t="shared" si="57"/>
        <v>16.3674</v>
      </c>
      <c r="N381" s="38">
        <f t="shared" si="58"/>
        <v>5.4558000000000009</v>
      </c>
      <c r="O381" s="38">
        <f t="shared" si="59"/>
        <v>5.4558000000000009</v>
      </c>
      <c r="P381" s="179">
        <f t="shared" si="60"/>
        <v>3.4098750000000004</v>
      </c>
      <c r="Q381" s="181">
        <f t="shared" si="61"/>
        <v>66.151575000000008</v>
      </c>
    </row>
    <row r="382" spans="2:17" ht="38.25" x14ac:dyDescent="0.2">
      <c r="B382" s="29">
        <v>351</v>
      </c>
      <c r="C382" s="30" t="s">
        <v>394</v>
      </c>
      <c r="D382" s="156">
        <v>50071.55</v>
      </c>
      <c r="E382" s="157">
        <v>52304.74</v>
      </c>
      <c r="F382" s="33">
        <v>2098</v>
      </c>
      <c r="G382" s="34">
        <v>3417</v>
      </c>
      <c r="H382" s="35" t="s">
        <v>30</v>
      </c>
      <c r="I382" s="36">
        <v>364.18</v>
      </c>
      <c r="J382" s="72">
        <v>0</v>
      </c>
      <c r="K382" s="38">
        <f t="shared" si="55"/>
        <v>36.417999999999999</v>
      </c>
      <c r="L382" s="38">
        <f t="shared" si="56"/>
        <v>10.9254</v>
      </c>
      <c r="M382" s="38">
        <f t="shared" si="57"/>
        <v>21.8508</v>
      </c>
      <c r="N382" s="38">
        <f t="shared" si="58"/>
        <v>7.2835999999999999</v>
      </c>
      <c r="O382" s="38">
        <f t="shared" si="59"/>
        <v>7.2835999999999999</v>
      </c>
      <c r="P382" s="179">
        <f t="shared" si="60"/>
        <v>4.5522499999999999</v>
      </c>
      <c r="Q382" s="181">
        <f t="shared" si="61"/>
        <v>88.31365000000001</v>
      </c>
    </row>
    <row r="383" spans="2:17" ht="38.25" x14ac:dyDescent="0.2">
      <c r="B383" s="29">
        <v>352</v>
      </c>
      <c r="C383" s="30" t="s">
        <v>395</v>
      </c>
      <c r="D383" s="156">
        <v>62589.43</v>
      </c>
      <c r="E383" s="157">
        <v>65380.92</v>
      </c>
      <c r="F383" s="33">
        <v>2099</v>
      </c>
      <c r="G383" s="34">
        <v>3418</v>
      </c>
      <c r="H383" s="35" t="s">
        <v>30</v>
      </c>
      <c r="I383" s="36">
        <v>432.38</v>
      </c>
      <c r="J383" s="72">
        <v>0</v>
      </c>
      <c r="K383" s="38">
        <f t="shared" si="55"/>
        <v>43.238</v>
      </c>
      <c r="L383" s="38">
        <f t="shared" si="56"/>
        <v>12.971399999999999</v>
      </c>
      <c r="M383" s="38">
        <f t="shared" si="57"/>
        <v>25.942799999999998</v>
      </c>
      <c r="N383" s="38">
        <f t="shared" si="58"/>
        <v>8.6476000000000006</v>
      </c>
      <c r="O383" s="38">
        <f t="shared" si="59"/>
        <v>8.6476000000000006</v>
      </c>
      <c r="P383" s="179">
        <f t="shared" si="60"/>
        <v>5.4047499999999999</v>
      </c>
      <c r="Q383" s="181">
        <f t="shared" si="61"/>
        <v>104.85214999999999</v>
      </c>
    </row>
    <row r="384" spans="2:17" ht="38.25" x14ac:dyDescent="0.2">
      <c r="B384" s="29">
        <v>353</v>
      </c>
      <c r="C384" s="30" t="s">
        <v>396</v>
      </c>
      <c r="D384" s="156">
        <v>100143.09</v>
      </c>
      <c r="E384" s="157">
        <v>104609.47</v>
      </c>
      <c r="F384" s="33">
        <v>2100</v>
      </c>
      <c r="G384" s="34">
        <v>3419</v>
      </c>
      <c r="H384" s="35" t="s">
        <v>30</v>
      </c>
      <c r="I384" s="36">
        <v>568.30999999999995</v>
      </c>
      <c r="J384" s="72">
        <v>0</v>
      </c>
      <c r="K384" s="38">
        <f t="shared" si="55"/>
        <v>56.830999999999996</v>
      </c>
      <c r="L384" s="38">
        <f t="shared" si="56"/>
        <v>17.049299999999999</v>
      </c>
      <c r="M384" s="38">
        <f t="shared" si="57"/>
        <v>34.098599999999998</v>
      </c>
      <c r="N384" s="38">
        <f t="shared" si="58"/>
        <v>11.366199999999999</v>
      </c>
      <c r="O384" s="38">
        <f t="shared" si="59"/>
        <v>11.366199999999999</v>
      </c>
      <c r="P384" s="179">
        <f t="shared" si="60"/>
        <v>7.1038749999999995</v>
      </c>
      <c r="Q384" s="181">
        <f t="shared" si="61"/>
        <v>137.81517499999995</v>
      </c>
    </row>
    <row r="385" spans="2:17" ht="38.25" x14ac:dyDescent="0.2">
      <c r="B385" s="29">
        <v>354</v>
      </c>
      <c r="C385" s="30" t="s">
        <v>397</v>
      </c>
      <c r="D385" s="156">
        <v>150214.64000000001</v>
      </c>
      <c r="E385" s="157">
        <v>156914.21</v>
      </c>
      <c r="F385" s="33">
        <v>2101</v>
      </c>
      <c r="G385" s="34">
        <v>3420</v>
      </c>
      <c r="H385" s="35" t="s">
        <v>30</v>
      </c>
      <c r="I385" s="36">
        <v>852.23</v>
      </c>
      <c r="J385" s="72">
        <v>0</v>
      </c>
      <c r="K385" s="38">
        <f t="shared" si="55"/>
        <v>85.223000000000013</v>
      </c>
      <c r="L385" s="38">
        <f t="shared" si="56"/>
        <v>25.5669</v>
      </c>
      <c r="M385" s="38">
        <f t="shared" si="57"/>
        <v>51.133800000000001</v>
      </c>
      <c r="N385" s="38">
        <f t="shared" si="58"/>
        <v>17.044599999999999</v>
      </c>
      <c r="O385" s="38">
        <f t="shared" si="59"/>
        <v>17.044599999999999</v>
      </c>
      <c r="P385" s="179">
        <f t="shared" si="60"/>
        <v>10.652875000000002</v>
      </c>
      <c r="Q385" s="181">
        <f t="shared" si="61"/>
        <v>206.66577500000002</v>
      </c>
    </row>
    <row r="386" spans="2:17" ht="38.25" x14ac:dyDescent="0.2">
      <c r="B386" s="29">
        <v>355</v>
      </c>
      <c r="C386" s="30" t="s">
        <v>398</v>
      </c>
      <c r="D386" s="156">
        <v>250357.73</v>
      </c>
      <c r="E386" s="157">
        <v>261523.68</v>
      </c>
      <c r="F386" s="33">
        <v>2102</v>
      </c>
      <c r="G386" s="34">
        <v>3421</v>
      </c>
      <c r="H386" s="35" t="s">
        <v>30</v>
      </c>
      <c r="I386" s="36">
        <v>1041.51</v>
      </c>
      <c r="J386" s="72">
        <v>0</v>
      </c>
      <c r="K386" s="38">
        <f t="shared" si="55"/>
        <v>104.15100000000001</v>
      </c>
      <c r="L386" s="38">
        <f t="shared" si="56"/>
        <v>31.2453</v>
      </c>
      <c r="M386" s="38">
        <f t="shared" si="57"/>
        <v>62.490600000000001</v>
      </c>
      <c r="N386" s="38">
        <f t="shared" si="58"/>
        <v>20.830200000000001</v>
      </c>
      <c r="O386" s="38">
        <f t="shared" si="59"/>
        <v>20.830200000000001</v>
      </c>
      <c r="P386" s="179">
        <f t="shared" si="60"/>
        <v>13.018875000000001</v>
      </c>
      <c r="Q386" s="181">
        <f t="shared" si="61"/>
        <v>252.56617499999999</v>
      </c>
    </row>
    <row r="387" spans="2:17" ht="38.25" x14ac:dyDescent="0.2">
      <c r="B387" s="29">
        <v>356</v>
      </c>
      <c r="C387" s="30" t="s">
        <v>399</v>
      </c>
      <c r="D387" s="156">
        <v>375536.58</v>
      </c>
      <c r="E387" s="157">
        <v>392285.51</v>
      </c>
      <c r="F387" s="33">
        <v>2103</v>
      </c>
      <c r="G387" s="34">
        <v>3422</v>
      </c>
      <c r="H387" s="35" t="s">
        <v>30</v>
      </c>
      <c r="I387" s="36">
        <v>1230.79</v>
      </c>
      <c r="J387" s="72">
        <v>0</v>
      </c>
      <c r="K387" s="38">
        <f t="shared" si="55"/>
        <v>123.07900000000001</v>
      </c>
      <c r="L387" s="38">
        <f t="shared" si="56"/>
        <v>36.923699999999997</v>
      </c>
      <c r="M387" s="38">
        <f t="shared" si="57"/>
        <v>73.847399999999993</v>
      </c>
      <c r="N387" s="38">
        <f t="shared" si="58"/>
        <v>24.6158</v>
      </c>
      <c r="O387" s="38">
        <f t="shared" si="59"/>
        <v>24.6158</v>
      </c>
      <c r="P387" s="179">
        <f t="shared" si="60"/>
        <v>15.384875000000001</v>
      </c>
      <c r="Q387" s="181">
        <f t="shared" si="61"/>
        <v>298.46657499999998</v>
      </c>
    </row>
    <row r="388" spans="2:17" ht="38.25" x14ac:dyDescent="0.2">
      <c r="B388" s="29">
        <v>357</v>
      </c>
      <c r="C388" s="30" t="s">
        <v>400</v>
      </c>
      <c r="D388" s="156">
        <v>500715.44</v>
      </c>
      <c r="E388" s="157">
        <v>523047.35</v>
      </c>
      <c r="F388" s="33">
        <v>2104</v>
      </c>
      <c r="G388" s="34">
        <v>3423</v>
      </c>
      <c r="H388" s="35" t="s">
        <v>30</v>
      </c>
      <c r="I388" s="36">
        <v>1420.07</v>
      </c>
      <c r="J388" s="72">
        <v>0</v>
      </c>
      <c r="K388" s="38">
        <f t="shared" si="55"/>
        <v>142.00700000000001</v>
      </c>
      <c r="L388" s="38">
        <f t="shared" si="56"/>
        <v>42.602099999999993</v>
      </c>
      <c r="M388" s="38">
        <f t="shared" si="57"/>
        <v>85.204199999999986</v>
      </c>
      <c r="N388" s="38">
        <f t="shared" si="58"/>
        <v>28.401399999999999</v>
      </c>
      <c r="O388" s="38">
        <f t="shared" si="59"/>
        <v>28.401399999999999</v>
      </c>
      <c r="P388" s="179">
        <f t="shared" si="60"/>
        <v>17.750875000000001</v>
      </c>
      <c r="Q388" s="181">
        <f t="shared" si="61"/>
        <v>344.36697500000008</v>
      </c>
    </row>
    <row r="389" spans="2:17" ht="38.25" x14ac:dyDescent="0.2">
      <c r="B389" s="29">
        <v>358</v>
      </c>
      <c r="C389" s="30" t="s">
        <v>401</v>
      </c>
      <c r="D389" s="156">
        <v>500715.44</v>
      </c>
      <c r="E389" s="157">
        <v>523047.35</v>
      </c>
      <c r="F389" s="33">
        <v>2105</v>
      </c>
      <c r="G389" s="34">
        <v>3424</v>
      </c>
      <c r="H389" s="35" t="s">
        <v>30</v>
      </c>
      <c r="I389" s="36">
        <v>1515.64</v>
      </c>
      <c r="J389" s="72">
        <v>0</v>
      </c>
      <c r="K389" s="38">
        <f t="shared" si="55"/>
        <v>151.56400000000002</v>
      </c>
      <c r="L389" s="38">
        <f t="shared" si="56"/>
        <v>45.469200000000001</v>
      </c>
      <c r="M389" s="38">
        <f t="shared" si="57"/>
        <v>90.938400000000001</v>
      </c>
      <c r="N389" s="38">
        <f t="shared" si="58"/>
        <v>30.312800000000003</v>
      </c>
      <c r="O389" s="38">
        <f t="shared" si="59"/>
        <v>30.312800000000003</v>
      </c>
      <c r="P389" s="179">
        <f t="shared" si="60"/>
        <v>18.945500000000003</v>
      </c>
      <c r="Q389" s="181">
        <f t="shared" si="61"/>
        <v>367.54269999999997</v>
      </c>
    </row>
    <row r="390" spans="2:17" ht="38.25" x14ac:dyDescent="0.2">
      <c r="B390" s="29">
        <v>359</v>
      </c>
      <c r="C390" s="30" t="s">
        <v>402</v>
      </c>
      <c r="D390" s="156" t="s">
        <v>67</v>
      </c>
      <c r="E390" s="157" t="s">
        <v>67</v>
      </c>
      <c r="F390" s="33">
        <v>2106</v>
      </c>
      <c r="G390" s="34">
        <v>3425</v>
      </c>
      <c r="H390" s="35" t="s">
        <v>30</v>
      </c>
      <c r="I390" s="71">
        <v>47.32</v>
      </c>
      <c r="J390" s="72">
        <v>0</v>
      </c>
      <c r="K390" s="38">
        <f t="shared" si="55"/>
        <v>4.7320000000000002</v>
      </c>
      <c r="L390" s="38">
        <f t="shared" si="56"/>
        <v>1.4196</v>
      </c>
      <c r="M390" s="38">
        <f t="shared" si="57"/>
        <v>2.8391999999999999</v>
      </c>
      <c r="N390" s="38">
        <f t="shared" si="58"/>
        <v>0.94640000000000002</v>
      </c>
      <c r="O390" s="38">
        <f t="shared" si="59"/>
        <v>0.94640000000000002</v>
      </c>
      <c r="P390" s="179">
        <f t="shared" si="60"/>
        <v>0.59150000000000003</v>
      </c>
      <c r="Q390" s="181">
        <f t="shared" si="61"/>
        <v>11.475100000000001</v>
      </c>
    </row>
    <row r="391" spans="2:17" ht="144" x14ac:dyDescent="0.2">
      <c r="B391" s="29">
        <v>360</v>
      </c>
      <c r="C391" s="30" t="s">
        <v>403</v>
      </c>
      <c r="D391" s="156">
        <v>625.89</v>
      </c>
      <c r="E391" s="157">
        <v>653.79999999999995</v>
      </c>
      <c r="F391" s="33">
        <v>2107</v>
      </c>
      <c r="G391" s="34">
        <v>3426</v>
      </c>
      <c r="H391" s="44" t="s">
        <v>404</v>
      </c>
      <c r="I391" s="36">
        <v>13.92</v>
      </c>
      <c r="J391" s="72">
        <v>0</v>
      </c>
      <c r="K391" s="38">
        <f t="shared" si="55"/>
        <v>1.3920000000000001</v>
      </c>
      <c r="L391" s="38">
        <f t="shared" si="56"/>
        <v>0.41759999999999997</v>
      </c>
      <c r="M391" s="38">
        <f t="shared" si="57"/>
        <v>0.83519999999999994</v>
      </c>
      <c r="N391" s="38">
        <f t="shared" si="58"/>
        <v>0.27839999999999998</v>
      </c>
      <c r="O391" s="38">
        <f t="shared" si="59"/>
        <v>0.27839999999999998</v>
      </c>
      <c r="P391" s="179">
        <f t="shared" si="60"/>
        <v>0.17400000000000002</v>
      </c>
      <c r="Q391" s="181">
        <f t="shared" si="61"/>
        <v>3.3755999999999999</v>
      </c>
    </row>
    <row r="392" spans="2:17" ht="144" x14ac:dyDescent="0.2">
      <c r="B392" s="29">
        <v>361</v>
      </c>
      <c r="C392" s="30" t="s">
        <v>405</v>
      </c>
      <c r="D392" s="156">
        <v>1251.79</v>
      </c>
      <c r="E392" s="157">
        <v>1307.6199999999999</v>
      </c>
      <c r="F392" s="33">
        <v>2108</v>
      </c>
      <c r="G392" s="34">
        <v>3427</v>
      </c>
      <c r="H392" s="44" t="s">
        <v>404</v>
      </c>
      <c r="I392" s="36">
        <v>21.11</v>
      </c>
      <c r="J392" s="72">
        <v>0</v>
      </c>
      <c r="K392" s="38">
        <f t="shared" si="55"/>
        <v>2.1110000000000002</v>
      </c>
      <c r="L392" s="38">
        <f t="shared" si="56"/>
        <v>0.63329999999999997</v>
      </c>
      <c r="M392" s="38">
        <f t="shared" si="57"/>
        <v>1.2665999999999999</v>
      </c>
      <c r="N392" s="38">
        <f t="shared" si="58"/>
        <v>0.42220000000000002</v>
      </c>
      <c r="O392" s="38">
        <f t="shared" si="59"/>
        <v>0.42220000000000002</v>
      </c>
      <c r="P392" s="179">
        <f t="shared" si="60"/>
        <v>0.26387500000000003</v>
      </c>
      <c r="Q392" s="181">
        <f t="shared" si="61"/>
        <v>5.1191749999999994</v>
      </c>
    </row>
    <row r="393" spans="2:17" ht="144" x14ac:dyDescent="0.2">
      <c r="B393" s="29">
        <v>362</v>
      </c>
      <c r="C393" s="30" t="s">
        <v>406</v>
      </c>
      <c r="D393" s="156">
        <v>2503.58</v>
      </c>
      <c r="E393" s="157">
        <v>2615.2399999999998</v>
      </c>
      <c r="F393" s="33">
        <v>2109</v>
      </c>
      <c r="G393" s="34">
        <v>3428</v>
      </c>
      <c r="H393" s="44" t="s">
        <v>404</v>
      </c>
      <c r="I393" s="36">
        <v>28.53</v>
      </c>
      <c r="J393" s="72">
        <v>0</v>
      </c>
      <c r="K393" s="38">
        <f t="shared" si="55"/>
        <v>2.8530000000000002</v>
      </c>
      <c r="L393" s="38">
        <f t="shared" si="56"/>
        <v>0.85589999999999999</v>
      </c>
      <c r="M393" s="38">
        <f t="shared" si="57"/>
        <v>1.7118</v>
      </c>
      <c r="N393" s="38">
        <f t="shared" si="58"/>
        <v>0.5706</v>
      </c>
      <c r="O393" s="38">
        <f t="shared" si="59"/>
        <v>0.5706</v>
      </c>
      <c r="P393" s="179">
        <f t="shared" si="60"/>
        <v>0.35662500000000003</v>
      </c>
      <c r="Q393" s="181">
        <f t="shared" si="61"/>
        <v>6.9185249999999998</v>
      </c>
    </row>
    <row r="394" spans="2:17" ht="144" x14ac:dyDescent="0.2">
      <c r="B394" s="29">
        <v>363</v>
      </c>
      <c r="C394" s="30" t="s">
        <v>407</v>
      </c>
      <c r="D394" s="156">
        <v>5007.1499999999996</v>
      </c>
      <c r="E394" s="157">
        <v>5230.47</v>
      </c>
      <c r="F394" s="33">
        <v>2110</v>
      </c>
      <c r="G394" s="34">
        <v>3429</v>
      </c>
      <c r="H394" s="44" t="s">
        <v>404</v>
      </c>
      <c r="I394" s="36">
        <v>39.9</v>
      </c>
      <c r="J394" s="72">
        <v>0</v>
      </c>
      <c r="K394" s="38">
        <f t="shared" si="55"/>
        <v>3.99</v>
      </c>
      <c r="L394" s="38">
        <f t="shared" si="56"/>
        <v>1.1969999999999998</v>
      </c>
      <c r="M394" s="38">
        <f t="shared" si="57"/>
        <v>2.3939999999999997</v>
      </c>
      <c r="N394" s="38">
        <f t="shared" si="58"/>
        <v>0.79800000000000004</v>
      </c>
      <c r="O394" s="38">
        <f t="shared" si="59"/>
        <v>0.79800000000000004</v>
      </c>
      <c r="P394" s="179">
        <f t="shared" si="60"/>
        <v>0.49875000000000003</v>
      </c>
      <c r="Q394" s="181">
        <f t="shared" si="61"/>
        <v>9.675749999999999</v>
      </c>
    </row>
    <row r="395" spans="2:17" ht="144" x14ac:dyDescent="0.2">
      <c r="B395" s="29">
        <v>364</v>
      </c>
      <c r="C395" s="30" t="s">
        <v>408</v>
      </c>
      <c r="D395" s="156">
        <v>10014.299999999999</v>
      </c>
      <c r="E395" s="157">
        <v>10460.94</v>
      </c>
      <c r="F395" s="33">
        <v>2111</v>
      </c>
      <c r="G395" s="34">
        <v>3430</v>
      </c>
      <c r="H395" s="44" t="s">
        <v>404</v>
      </c>
      <c r="I395" s="36">
        <v>79.56</v>
      </c>
      <c r="J395" s="72">
        <v>0</v>
      </c>
      <c r="K395" s="38">
        <f t="shared" si="55"/>
        <v>7.9560000000000004</v>
      </c>
      <c r="L395" s="38">
        <f t="shared" si="56"/>
        <v>2.3868</v>
      </c>
      <c r="M395" s="38">
        <f t="shared" si="57"/>
        <v>4.7736000000000001</v>
      </c>
      <c r="N395" s="38">
        <f t="shared" si="58"/>
        <v>1.5912000000000002</v>
      </c>
      <c r="O395" s="38">
        <f t="shared" si="59"/>
        <v>1.5912000000000002</v>
      </c>
      <c r="P395" s="179">
        <f t="shared" si="60"/>
        <v>0.99450000000000005</v>
      </c>
      <c r="Q395" s="181">
        <f t="shared" si="61"/>
        <v>19.293299999999999</v>
      </c>
    </row>
    <row r="396" spans="2:17" ht="144" x14ac:dyDescent="0.2">
      <c r="B396" s="29">
        <v>365</v>
      </c>
      <c r="C396" s="30" t="s">
        <v>409</v>
      </c>
      <c r="D396" s="156">
        <v>15021.47</v>
      </c>
      <c r="E396" s="157">
        <v>15691.43</v>
      </c>
      <c r="F396" s="33">
        <v>2112</v>
      </c>
      <c r="G396" s="34">
        <v>3431</v>
      </c>
      <c r="H396" s="44" t="s">
        <v>404</v>
      </c>
      <c r="I396" s="36">
        <v>85.13</v>
      </c>
      <c r="J396" s="72">
        <v>0</v>
      </c>
      <c r="K396" s="38">
        <f t="shared" si="55"/>
        <v>8.5129999999999999</v>
      </c>
      <c r="L396" s="38">
        <f t="shared" si="56"/>
        <v>2.5538999999999996</v>
      </c>
      <c r="M396" s="38">
        <f t="shared" si="57"/>
        <v>5.1077999999999992</v>
      </c>
      <c r="N396" s="38">
        <f t="shared" si="58"/>
        <v>1.7025999999999999</v>
      </c>
      <c r="O396" s="38">
        <f t="shared" si="59"/>
        <v>1.7025999999999999</v>
      </c>
      <c r="P396" s="179">
        <f t="shared" si="60"/>
        <v>1.064125</v>
      </c>
      <c r="Q396" s="181">
        <f t="shared" si="61"/>
        <v>20.644025000000003</v>
      </c>
    </row>
    <row r="397" spans="2:17" ht="144" x14ac:dyDescent="0.2">
      <c r="B397" s="29">
        <v>366</v>
      </c>
      <c r="C397" s="30" t="s">
        <v>410</v>
      </c>
      <c r="D397" s="156">
        <v>25035.77</v>
      </c>
      <c r="E397" s="157">
        <v>26152.37</v>
      </c>
      <c r="F397" s="33">
        <v>2113</v>
      </c>
      <c r="G397" s="34">
        <v>3432</v>
      </c>
      <c r="H397" s="44" t="s">
        <v>404</v>
      </c>
      <c r="I397" s="36">
        <v>107.86</v>
      </c>
      <c r="J397" s="72">
        <v>0</v>
      </c>
      <c r="K397" s="38">
        <f t="shared" si="55"/>
        <v>10.786000000000001</v>
      </c>
      <c r="L397" s="38">
        <f t="shared" si="56"/>
        <v>3.2357999999999998</v>
      </c>
      <c r="M397" s="38">
        <f t="shared" si="57"/>
        <v>6.4715999999999996</v>
      </c>
      <c r="N397" s="38">
        <f t="shared" si="58"/>
        <v>2.1572</v>
      </c>
      <c r="O397" s="38">
        <f t="shared" si="59"/>
        <v>2.1572</v>
      </c>
      <c r="P397" s="179">
        <f t="shared" si="60"/>
        <v>1.3482500000000002</v>
      </c>
      <c r="Q397" s="181">
        <f t="shared" si="61"/>
        <v>26.15605</v>
      </c>
    </row>
    <row r="398" spans="2:17" ht="144" x14ac:dyDescent="0.2">
      <c r="B398" s="29">
        <v>367</v>
      </c>
      <c r="C398" s="30" t="s">
        <v>411</v>
      </c>
      <c r="D398" s="156">
        <v>37553.65</v>
      </c>
      <c r="E398" s="157">
        <v>39228.54</v>
      </c>
      <c r="F398" s="33">
        <v>2114</v>
      </c>
      <c r="G398" s="34">
        <v>3433</v>
      </c>
      <c r="H398" s="44" t="s">
        <v>404</v>
      </c>
      <c r="I398" s="36">
        <v>136.38999999999999</v>
      </c>
      <c r="J398" s="72">
        <v>0</v>
      </c>
      <c r="K398" s="38">
        <f t="shared" si="55"/>
        <v>13.638999999999999</v>
      </c>
      <c r="L398" s="38">
        <f t="shared" si="56"/>
        <v>4.0916999999999994</v>
      </c>
      <c r="M398" s="38">
        <f t="shared" si="57"/>
        <v>8.1833999999999989</v>
      </c>
      <c r="N398" s="38">
        <f t="shared" si="58"/>
        <v>2.7277999999999998</v>
      </c>
      <c r="O398" s="38">
        <f t="shared" si="59"/>
        <v>2.7277999999999998</v>
      </c>
      <c r="P398" s="179">
        <f t="shared" si="60"/>
        <v>1.7048749999999999</v>
      </c>
      <c r="Q398" s="181">
        <f t="shared" si="61"/>
        <v>33.074574999999996</v>
      </c>
    </row>
    <row r="399" spans="2:17" ht="144" x14ac:dyDescent="0.2">
      <c r="B399" s="29">
        <v>368</v>
      </c>
      <c r="C399" s="30" t="s">
        <v>412</v>
      </c>
      <c r="D399" s="156">
        <v>50071.55</v>
      </c>
      <c r="E399" s="157">
        <v>52304.74</v>
      </c>
      <c r="F399" s="33">
        <v>2115</v>
      </c>
      <c r="G399" s="34">
        <v>3434</v>
      </c>
      <c r="H399" s="44" t="s">
        <v>404</v>
      </c>
      <c r="I399" s="36">
        <v>182.09</v>
      </c>
      <c r="J399" s="72">
        <v>0</v>
      </c>
      <c r="K399" s="38">
        <f t="shared" ref="K399:K406" si="62">0.1*I399</f>
        <v>18.209</v>
      </c>
      <c r="L399" s="38">
        <f t="shared" ref="L399:L406" si="63">0.03*I399</f>
        <v>5.4626999999999999</v>
      </c>
      <c r="M399" s="38">
        <f t="shared" ref="M399:M406" si="64">0.06*I399</f>
        <v>10.9254</v>
      </c>
      <c r="N399" s="38">
        <f t="shared" ref="N399:N406" si="65">0.02*I399</f>
        <v>3.6417999999999999</v>
      </c>
      <c r="O399" s="38">
        <f t="shared" ref="O399:O406" si="66">0.02*I399</f>
        <v>3.6417999999999999</v>
      </c>
      <c r="P399" s="179">
        <f t="shared" ref="P399:P406" si="67">0.0125*I399</f>
        <v>2.276125</v>
      </c>
      <c r="Q399" s="181">
        <f t="shared" si="61"/>
        <v>44.156825000000005</v>
      </c>
    </row>
    <row r="400" spans="2:17" ht="144" x14ac:dyDescent="0.2">
      <c r="B400" s="29">
        <v>369</v>
      </c>
      <c r="C400" s="30" t="s">
        <v>413</v>
      </c>
      <c r="D400" s="156">
        <v>62589.43</v>
      </c>
      <c r="E400" s="157">
        <v>65380.92</v>
      </c>
      <c r="F400" s="33">
        <v>2116</v>
      </c>
      <c r="G400" s="34">
        <v>3435</v>
      </c>
      <c r="H400" s="44" t="s">
        <v>404</v>
      </c>
      <c r="I400" s="36">
        <v>216.19</v>
      </c>
      <c r="J400" s="72">
        <v>0</v>
      </c>
      <c r="K400" s="38">
        <f t="shared" si="62"/>
        <v>21.619</v>
      </c>
      <c r="L400" s="38">
        <f t="shared" si="63"/>
        <v>6.4856999999999996</v>
      </c>
      <c r="M400" s="38">
        <f t="shared" si="64"/>
        <v>12.971399999999999</v>
      </c>
      <c r="N400" s="38">
        <f t="shared" si="65"/>
        <v>4.3238000000000003</v>
      </c>
      <c r="O400" s="38">
        <f t="shared" si="66"/>
        <v>4.3238000000000003</v>
      </c>
      <c r="P400" s="179">
        <f t="shared" si="67"/>
        <v>2.702375</v>
      </c>
      <c r="Q400" s="181">
        <f t="shared" ref="Q400:Q406" si="68">SUM(K400:P400)</f>
        <v>52.426074999999997</v>
      </c>
    </row>
    <row r="401" spans="2:18" ht="144" x14ac:dyDescent="0.2">
      <c r="B401" s="29">
        <v>370</v>
      </c>
      <c r="C401" s="30" t="s">
        <v>414</v>
      </c>
      <c r="D401" s="156">
        <v>100143.09</v>
      </c>
      <c r="E401" s="157">
        <v>104609.47</v>
      </c>
      <c r="F401" s="33">
        <v>2117</v>
      </c>
      <c r="G401" s="34">
        <v>3436</v>
      </c>
      <c r="H401" s="44" t="s">
        <v>404</v>
      </c>
      <c r="I401" s="36">
        <v>284.14999999999998</v>
      </c>
      <c r="J401" s="72">
        <v>0</v>
      </c>
      <c r="K401" s="38">
        <f t="shared" si="62"/>
        <v>28.414999999999999</v>
      </c>
      <c r="L401" s="38">
        <f t="shared" si="63"/>
        <v>8.5244999999999997</v>
      </c>
      <c r="M401" s="38">
        <f t="shared" si="64"/>
        <v>17.048999999999999</v>
      </c>
      <c r="N401" s="38">
        <f t="shared" si="65"/>
        <v>5.6829999999999998</v>
      </c>
      <c r="O401" s="38">
        <f t="shared" si="66"/>
        <v>5.6829999999999998</v>
      </c>
      <c r="P401" s="179">
        <f t="shared" si="67"/>
        <v>3.5518749999999999</v>
      </c>
      <c r="Q401" s="181">
        <f t="shared" si="68"/>
        <v>68.906374999999997</v>
      </c>
    </row>
    <row r="402" spans="2:18" ht="144" x14ac:dyDescent="0.2">
      <c r="B402" s="29">
        <v>371</v>
      </c>
      <c r="C402" s="30" t="s">
        <v>415</v>
      </c>
      <c r="D402" s="156">
        <v>150214.64000000001</v>
      </c>
      <c r="E402" s="157">
        <v>156914.21</v>
      </c>
      <c r="F402" s="33">
        <v>2118</v>
      </c>
      <c r="G402" s="34">
        <v>3437</v>
      </c>
      <c r="H402" s="44" t="s">
        <v>404</v>
      </c>
      <c r="I402" s="36">
        <v>426.11</v>
      </c>
      <c r="J402" s="72">
        <v>0</v>
      </c>
      <c r="K402" s="38">
        <f t="shared" si="62"/>
        <v>42.611000000000004</v>
      </c>
      <c r="L402" s="38">
        <f t="shared" si="63"/>
        <v>12.783300000000001</v>
      </c>
      <c r="M402" s="38">
        <f t="shared" si="64"/>
        <v>25.566600000000001</v>
      </c>
      <c r="N402" s="38">
        <f t="shared" si="65"/>
        <v>8.5221999999999998</v>
      </c>
      <c r="O402" s="38">
        <f t="shared" si="66"/>
        <v>8.5221999999999998</v>
      </c>
      <c r="P402" s="179">
        <f t="shared" si="67"/>
        <v>5.3263750000000005</v>
      </c>
      <c r="Q402" s="181">
        <f t="shared" si="68"/>
        <v>103.331675</v>
      </c>
    </row>
    <row r="403" spans="2:18" ht="144" x14ac:dyDescent="0.2">
      <c r="B403" s="29">
        <v>372</v>
      </c>
      <c r="C403" s="30" t="s">
        <v>416</v>
      </c>
      <c r="D403" s="156">
        <v>250357.73</v>
      </c>
      <c r="E403" s="157">
        <v>261523.68</v>
      </c>
      <c r="F403" s="33">
        <v>2119</v>
      </c>
      <c r="G403" s="34">
        <v>3438</v>
      </c>
      <c r="H403" s="44" t="s">
        <v>404</v>
      </c>
      <c r="I403" s="36">
        <v>520.75</v>
      </c>
      <c r="J403" s="72">
        <v>0</v>
      </c>
      <c r="K403" s="38">
        <f t="shared" si="62"/>
        <v>52.075000000000003</v>
      </c>
      <c r="L403" s="38">
        <f t="shared" si="63"/>
        <v>15.622499999999999</v>
      </c>
      <c r="M403" s="38">
        <f t="shared" si="64"/>
        <v>31.244999999999997</v>
      </c>
      <c r="N403" s="38">
        <f t="shared" si="65"/>
        <v>10.415000000000001</v>
      </c>
      <c r="O403" s="38">
        <f t="shared" si="66"/>
        <v>10.415000000000001</v>
      </c>
      <c r="P403" s="179">
        <f t="shared" si="67"/>
        <v>6.5093750000000004</v>
      </c>
      <c r="Q403" s="181">
        <f t="shared" si="68"/>
        <v>126.28187500000001</v>
      </c>
    </row>
    <row r="404" spans="2:18" ht="144" x14ac:dyDescent="0.2">
      <c r="B404" s="29">
        <v>373</v>
      </c>
      <c r="C404" s="30" t="s">
        <v>417</v>
      </c>
      <c r="D404" s="156">
        <v>375536.58</v>
      </c>
      <c r="E404" s="157">
        <v>392285.51</v>
      </c>
      <c r="F404" s="33">
        <v>2120</v>
      </c>
      <c r="G404" s="34">
        <v>3439</v>
      </c>
      <c r="H404" s="44" t="s">
        <v>404</v>
      </c>
      <c r="I404" s="36">
        <v>615.4</v>
      </c>
      <c r="J404" s="72">
        <v>0</v>
      </c>
      <c r="K404" s="38">
        <f t="shared" si="62"/>
        <v>61.54</v>
      </c>
      <c r="L404" s="38">
        <f t="shared" si="63"/>
        <v>18.462</v>
      </c>
      <c r="M404" s="38">
        <f t="shared" si="64"/>
        <v>36.923999999999999</v>
      </c>
      <c r="N404" s="38">
        <f t="shared" si="65"/>
        <v>12.308</v>
      </c>
      <c r="O404" s="38">
        <f t="shared" si="66"/>
        <v>12.308</v>
      </c>
      <c r="P404" s="179">
        <f t="shared" si="67"/>
        <v>7.6924999999999999</v>
      </c>
      <c r="Q404" s="181">
        <f t="shared" si="68"/>
        <v>149.23449999999997</v>
      </c>
    </row>
    <row r="405" spans="2:18" ht="144" x14ac:dyDescent="0.2">
      <c r="B405" s="29">
        <v>374</v>
      </c>
      <c r="C405" s="30" t="s">
        <v>418</v>
      </c>
      <c r="D405" s="156">
        <v>500715.44</v>
      </c>
      <c r="E405" s="157">
        <v>523047.35</v>
      </c>
      <c r="F405" s="33">
        <v>2121</v>
      </c>
      <c r="G405" s="34">
        <v>3440</v>
      </c>
      <c r="H405" s="44" t="s">
        <v>404</v>
      </c>
      <c r="I405" s="36">
        <v>710.04</v>
      </c>
      <c r="J405" s="72">
        <v>0</v>
      </c>
      <c r="K405" s="38">
        <f t="shared" si="62"/>
        <v>71.004000000000005</v>
      </c>
      <c r="L405" s="38">
        <f t="shared" si="63"/>
        <v>21.301199999999998</v>
      </c>
      <c r="M405" s="38">
        <f t="shared" si="64"/>
        <v>42.602399999999996</v>
      </c>
      <c r="N405" s="38">
        <f t="shared" si="65"/>
        <v>14.200799999999999</v>
      </c>
      <c r="O405" s="38">
        <f t="shared" si="66"/>
        <v>14.200799999999999</v>
      </c>
      <c r="P405" s="179">
        <f t="shared" si="67"/>
        <v>8.8755000000000006</v>
      </c>
      <c r="Q405" s="181">
        <f t="shared" si="68"/>
        <v>172.18469999999996</v>
      </c>
    </row>
    <row r="406" spans="2:18" ht="144" x14ac:dyDescent="0.2">
      <c r="B406" s="144">
        <v>375</v>
      </c>
      <c r="C406" s="158" t="s">
        <v>419</v>
      </c>
      <c r="D406" s="159">
        <v>500715.44</v>
      </c>
      <c r="E406" s="160">
        <v>523047.35</v>
      </c>
      <c r="F406" s="161">
        <v>2122</v>
      </c>
      <c r="G406" s="148">
        <v>3441</v>
      </c>
      <c r="H406" s="162" t="s">
        <v>404</v>
      </c>
      <c r="I406" s="174">
        <v>757.82</v>
      </c>
      <c r="J406" s="151">
        <v>0</v>
      </c>
      <c r="K406" s="152">
        <f t="shared" si="62"/>
        <v>75.782000000000011</v>
      </c>
      <c r="L406" s="152">
        <f t="shared" si="63"/>
        <v>22.7346</v>
      </c>
      <c r="M406" s="152">
        <f t="shared" si="64"/>
        <v>45.469200000000001</v>
      </c>
      <c r="N406" s="152">
        <f t="shared" si="65"/>
        <v>15.156400000000001</v>
      </c>
      <c r="O406" s="152">
        <f t="shared" si="66"/>
        <v>15.156400000000001</v>
      </c>
      <c r="P406" s="180">
        <f t="shared" si="67"/>
        <v>9.4727500000000013</v>
      </c>
      <c r="Q406" s="181">
        <f t="shared" si="68"/>
        <v>183.77134999999998</v>
      </c>
    </row>
    <row r="407" spans="2:18" ht="15" customHeight="1" x14ac:dyDescent="0.2">
      <c r="B407" s="235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6"/>
      <c r="N407" s="236"/>
      <c r="O407" s="236"/>
      <c r="P407" s="236"/>
      <c r="Q407" s="236"/>
    </row>
    <row r="408" spans="2:18" ht="15.75" x14ac:dyDescent="0.2">
      <c r="B408" s="163"/>
      <c r="C408" s="164"/>
      <c r="D408" s="165"/>
      <c r="E408" s="166"/>
      <c r="F408" s="167"/>
      <c r="G408" s="168"/>
      <c r="H408" s="169"/>
      <c r="I408" s="170"/>
      <c r="J408" s="171"/>
    </row>
    <row r="409" spans="2:18" ht="15.75" x14ac:dyDescent="0.2">
      <c r="B409" s="189" t="s">
        <v>420</v>
      </c>
      <c r="C409" s="189"/>
      <c r="D409" s="189"/>
      <c r="E409" s="189"/>
      <c r="F409" s="189"/>
      <c r="G409" s="189"/>
      <c r="H409" s="189"/>
      <c r="I409" s="189"/>
      <c r="J409" s="189"/>
      <c r="K409" s="24"/>
      <c r="L409" s="24"/>
      <c r="M409" s="24"/>
      <c r="N409" s="24"/>
      <c r="O409" s="24"/>
      <c r="P409" s="24"/>
      <c r="Q409" s="24"/>
      <c r="R409" s="24"/>
    </row>
    <row r="410" spans="2:18" ht="15.75" x14ac:dyDescent="0.2">
      <c r="B410" s="68"/>
      <c r="C410" s="68"/>
      <c r="D410" s="68"/>
      <c r="E410" s="68"/>
      <c r="F410" s="68"/>
      <c r="G410" s="68"/>
      <c r="H410" s="68"/>
      <c r="I410" s="68"/>
      <c r="J410" s="68"/>
      <c r="K410" s="24"/>
      <c r="L410" s="24"/>
      <c r="M410" s="24"/>
      <c r="N410" s="24"/>
      <c r="O410" s="24"/>
      <c r="P410" s="24"/>
      <c r="Q410" s="24"/>
      <c r="R410" s="24"/>
    </row>
    <row r="411" spans="2:18" ht="15.75" x14ac:dyDescent="0.2">
      <c r="B411" s="188" t="s">
        <v>6</v>
      </c>
      <c r="C411" s="188"/>
      <c r="D411" s="188"/>
      <c r="E411" s="188"/>
      <c r="F411" s="188"/>
      <c r="G411" s="188"/>
      <c r="H411" s="188"/>
      <c r="I411" s="188"/>
      <c r="J411" s="188"/>
      <c r="K411" s="190" t="s">
        <v>7</v>
      </c>
      <c r="L411" s="190"/>
      <c r="M411" s="190"/>
      <c r="N411" s="190"/>
      <c r="O411" s="190"/>
      <c r="P411" s="190"/>
      <c r="Q411" s="24"/>
      <c r="R411" s="24"/>
    </row>
    <row r="412" spans="2:18" ht="22.5" x14ac:dyDescent="0.2">
      <c r="B412" s="192" t="s">
        <v>8</v>
      </c>
      <c r="C412" s="198" t="s">
        <v>9</v>
      </c>
      <c r="D412" s="200" t="s">
        <v>255</v>
      </c>
      <c r="E412" s="201" t="s">
        <v>256</v>
      </c>
      <c r="F412" s="202" t="s">
        <v>12</v>
      </c>
      <c r="G412" s="198" t="s">
        <v>13</v>
      </c>
      <c r="H412" s="199" t="s">
        <v>14</v>
      </c>
      <c r="I412" s="69" t="s">
        <v>257</v>
      </c>
      <c r="J412" s="69" t="s">
        <v>258</v>
      </c>
      <c r="K412" s="25" t="s">
        <v>17</v>
      </c>
      <c r="L412" s="25" t="s">
        <v>18</v>
      </c>
      <c r="M412" s="25" t="s">
        <v>19</v>
      </c>
      <c r="N412" s="25" t="s">
        <v>20</v>
      </c>
      <c r="O412" s="25" t="s">
        <v>21</v>
      </c>
      <c r="P412" s="25" t="s">
        <v>22</v>
      </c>
      <c r="Q412" s="25" t="s">
        <v>23</v>
      </c>
      <c r="R412" s="191" t="s">
        <v>26</v>
      </c>
    </row>
    <row r="413" spans="2:18" ht="22.5" x14ac:dyDescent="0.2">
      <c r="B413" s="192"/>
      <c r="C413" s="198"/>
      <c r="D413" s="200"/>
      <c r="E413" s="201"/>
      <c r="F413" s="202"/>
      <c r="G413" s="198"/>
      <c r="H413" s="199"/>
      <c r="I413" s="69" t="s">
        <v>27</v>
      </c>
      <c r="J413" s="147" t="s">
        <v>28</v>
      </c>
      <c r="K413" s="28" t="s">
        <v>27</v>
      </c>
      <c r="L413" s="28" t="s">
        <v>27</v>
      </c>
      <c r="M413" s="28" t="s">
        <v>27</v>
      </c>
      <c r="N413" s="28" t="s">
        <v>27</v>
      </c>
      <c r="O413" s="28" t="s">
        <v>27</v>
      </c>
      <c r="P413" s="28" t="s">
        <v>27</v>
      </c>
      <c r="Q413" s="28" t="s">
        <v>27</v>
      </c>
      <c r="R413" s="191"/>
    </row>
    <row r="414" spans="2:18" ht="25.5" x14ac:dyDescent="0.2">
      <c r="B414" s="29">
        <v>376</v>
      </c>
      <c r="C414" s="30" t="s">
        <v>421</v>
      </c>
      <c r="D414" s="70">
        <v>625.89</v>
      </c>
      <c r="E414" s="69">
        <v>653.79999999999995</v>
      </c>
      <c r="F414" s="78">
        <v>0</v>
      </c>
      <c r="G414" s="34">
        <v>3503</v>
      </c>
      <c r="H414" s="79" t="s">
        <v>30</v>
      </c>
      <c r="I414" s="250">
        <v>111.35</v>
      </c>
      <c r="J414" s="248">
        <v>57.541093999999994</v>
      </c>
      <c r="K414" s="245">
        <f t="shared" ref="K414:K433" si="69">0.1*I414</f>
        <v>11.135</v>
      </c>
      <c r="L414" s="38">
        <f t="shared" ref="L414:L433" si="70">0.03*I414</f>
        <v>3.3404999999999996</v>
      </c>
      <c r="M414" s="38">
        <f t="shared" ref="M414:M433" si="71">0.06*I414</f>
        <v>6.6809999999999992</v>
      </c>
      <c r="N414" s="38">
        <f t="shared" ref="N414:N433" si="72">0.02*I414</f>
        <v>2.2269999999999999</v>
      </c>
      <c r="O414" s="38">
        <f t="shared" ref="O414:O433" si="73">0.02*I414</f>
        <v>2.2269999999999999</v>
      </c>
      <c r="P414" s="38">
        <f t="shared" ref="P414:P433" si="74">0.0125*I414</f>
        <v>1.391875</v>
      </c>
      <c r="Q414" s="38">
        <f t="shared" ref="Q414:Q433" si="75">0.05*I414</f>
        <v>5.5674999999999999</v>
      </c>
      <c r="R414" s="39">
        <f t="shared" ref="R414:R433" si="76">SUM(I414:Q414)</f>
        <v>201.46096899999998</v>
      </c>
    </row>
    <row r="415" spans="2:18" ht="25.5" x14ac:dyDescent="0.2">
      <c r="B415" s="29">
        <v>377</v>
      </c>
      <c r="C415" s="30" t="s">
        <v>422</v>
      </c>
      <c r="D415" s="70">
        <v>1251.79</v>
      </c>
      <c r="E415" s="69">
        <v>1307.6199999999999</v>
      </c>
      <c r="F415" s="80">
        <v>0</v>
      </c>
      <c r="G415" s="34">
        <v>3504</v>
      </c>
      <c r="H415" s="81" t="s">
        <v>30</v>
      </c>
      <c r="I415" s="250">
        <v>168.88</v>
      </c>
      <c r="J415" s="248">
        <v>57.541093999999994</v>
      </c>
      <c r="K415" s="245">
        <f t="shared" si="69"/>
        <v>16.888000000000002</v>
      </c>
      <c r="L415" s="38">
        <f t="shared" si="70"/>
        <v>5.0663999999999998</v>
      </c>
      <c r="M415" s="38">
        <f t="shared" si="71"/>
        <v>10.1328</v>
      </c>
      <c r="N415" s="38">
        <f t="shared" si="72"/>
        <v>3.3776000000000002</v>
      </c>
      <c r="O415" s="38">
        <f t="shared" si="73"/>
        <v>3.3776000000000002</v>
      </c>
      <c r="P415" s="38">
        <f t="shared" si="74"/>
        <v>2.1110000000000002</v>
      </c>
      <c r="Q415" s="38">
        <f t="shared" si="75"/>
        <v>8.4440000000000008</v>
      </c>
      <c r="R415" s="39">
        <f t="shared" si="76"/>
        <v>275.81849399999993</v>
      </c>
    </row>
    <row r="416" spans="2:18" ht="25.5" x14ac:dyDescent="0.2">
      <c r="B416" s="29">
        <v>378</v>
      </c>
      <c r="C416" s="30" t="s">
        <v>423</v>
      </c>
      <c r="D416" s="70">
        <v>2503.58</v>
      </c>
      <c r="E416" s="69">
        <v>2615.2399999999998</v>
      </c>
      <c r="F416" s="80">
        <v>0</v>
      </c>
      <c r="G416" s="34">
        <v>3505</v>
      </c>
      <c r="H416" s="81" t="s">
        <v>30</v>
      </c>
      <c r="I416" s="250">
        <v>228.27</v>
      </c>
      <c r="J416" s="248">
        <v>57.541093999999994</v>
      </c>
      <c r="K416" s="245">
        <f t="shared" si="69"/>
        <v>22.827000000000002</v>
      </c>
      <c r="L416" s="38">
        <f t="shared" si="70"/>
        <v>6.8480999999999996</v>
      </c>
      <c r="M416" s="38">
        <f t="shared" si="71"/>
        <v>13.696199999999999</v>
      </c>
      <c r="N416" s="38">
        <f t="shared" si="72"/>
        <v>4.5654000000000003</v>
      </c>
      <c r="O416" s="38">
        <f t="shared" si="73"/>
        <v>4.5654000000000003</v>
      </c>
      <c r="P416" s="38">
        <f t="shared" si="74"/>
        <v>2.8533750000000002</v>
      </c>
      <c r="Q416" s="38">
        <f t="shared" si="75"/>
        <v>11.413500000000001</v>
      </c>
      <c r="R416" s="39">
        <f t="shared" si="76"/>
        <v>352.58006900000004</v>
      </c>
    </row>
    <row r="417" spans="2:18" ht="25.5" x14ac:dyDescent="0.2">
      <c r="B417" s="29">
        <v>379</v>
      </c>
      <c r="C417" s="30" t="s">
        <v>424</v>
      </c>
      <c r="D417" s="70">
        <v>5007.1499999999996</v>
      </c>
      <c r="E417" s="69">
        <v>5230.47</v>
      </c>
      <c r="F417" s="80">
        <v>0</v>
      </c>
      <c r="G417" s="34">
        <v>3506</v>
      </c>
      <c r="H417" s="81" t="s">
        <v>30</v>
      </c>
      <c r="I417" s="250">
        <v>319.17</v>
      </c>
      <c r="J417" s="248">
        <v>57.541093999999994</v>
      </c>
      <c r="K417" s="245">
        <f t="shared" si="69"/>
        <v>31.917000000000002</v>
      </c>
      <c r="L417" s="38">
        <f t="shared" si="70"/>
        <v>9.5751000000000008</v>
      </c>
      <c r="M417" s="38">
        <f t="shared" si="71"/>
        <v>19.150200000000002</v>
      </c>
      <c r="N417" s="38">
        <f t="shared" si="72"/>
        <v>6.3834000000000009</v>
      </c>
      <c r="O417" s="38">
        <f t="shared" si="73"/>
        <v>6.3834000000000009</v>
      </c>
      <c r="P417" s="38">
        <f t="shared" si="74"/>
        <v>3.9896250000000002</v>
      </c>
      <c r="Q417" s="38">
        <f t="shared" si="75"/>
        <v>15.958500000000001</v>
      </c>
      <c r="R417" s="39">
        <f t="shared" si="76"/>
        <v>470.06831900000003</v>
      </c>
    </row>
    <row r="418" spans="2:18" ht="25.5" x14ac:dyDescent="0.2">
      <c r="B418" s="29">
        <v>380</v>
      </c>
      <c r="C418" s="30" t="s">
        <v>425</v>
      </c>
      <c r="D418" s="70">
        <v>10014.299999999999</v>
      </c>
      <c r="E418" s="69">
        <v>10460.94</v>
      </c>
      <c r="F418" s="80">
        <v>0</v>
      </c>
      <c r="G418" s="34">
        <v>3507</v>
      </c>
      <c r="H418" s="81" t="s">
        <v>30</v>
      </c>
      <c r="I418" s="250">
        <v>636.51</v>
      </c>
      <c r="J418" s="248">
        <v>57.541093999999994</v>
      </c>
      <c r="K418" s="245">
        <f t="shared" si="69"/>
        <v>63.651000000000003</v>
      </c>
      <c r="L418" s="38">
        <f t="shared" si="70"/>
        <v>19.095299999999998</v>
      </c>
      <c r="M418" s="38">
        <f t="shared" si="71"/>
        <v>38.190599999999996</v>
      </c>
      <c r="N418" s="38">
        <f t="shared" si="72"/>
        <v>12.7302</v>
      </c>
      <c r="O418" s="38">
        <f t="shared" si="73"/>
        <v>12.7302</v>
      </c>
      <c r="P418" s="38">
        <f t="shared" si="74"/>
        <v>7.9563750000000004</v>
      </c>
      <c r="Q418" s="38">
        <f t="shared" si="75"/>
        <v>31.825500000000002</v>
      </c>
      <c r="R418" s="39">
        <f t="shared" si="76"/>
        <v>880.23026899999991</v>
      </c>
    </row>
    <row r="419" spans="2:18" ht="25.5" x14ac:dyDescent="0.2">
      <c r="B419" s="29">
        <v>381</v>
      </c>
      <c r="C419" s="30" t="s">
        <v>426</v>
      </c>
      <c r="D419" s="70">
        <v>15021.47</v>
      </c>
      <c r="E419" s="69">
        <v>15691.43</v>
      </c>
      <c r="F419" s="80">
        <v>0</v>
      </c>
      <c r="G419" s="34">
        <v>3508</v>
      </c>
      <c r="H419" s="81" t="s">
        <v>30</v>
      </c>
      <c r="I419" s="250">
        <v>681.04</v>
      </c>
      <c r="J419" s="248">
        <v>57.541093999999994</v>
      </c>
      <c r="K419" s="245">
        <f t="shared" si="69"/>
        <v>68.103999999999999</v>
      </c>
      <c r="L419" s="38">
        <f t="shared" si="70"/>
        <v>20.431199999999997</v>
      </c>
      <c r="M419" s="38">
        <f t="shared" si="71"/>
        <v>40.862399999999994</v>
      </c>
      <c r="N419" s="38">
        <f t="shared" si="72"/>
        <v>13.620799999999999</v>
      </c>
      <c r="O419" s="38">
        <f t="shared" si="73"/>
        <v>13.620799999999999</v>
      </c>
      <c r="P419" s="38">
        <f t="shared" si="74"/>
        <v>8.5129999999999999</v>
      </c>
      <c r="Q419" s="38">
        <f t="shared" si="75"/>
        <v>34.052</v>
      </c>
      <c r="R419" s="39">
        <f t="shared" si="76"/>
        <v>937.78529400000014</v>
      </c>
    </row>
    <row r="420" spans="2:18" ht="25.5" x14ac:dyDescent="0.2">
      <c r="B420" s="29">
        <v>382</v>
      </c>
      <c r="C420" s="30" t="s">
        <v>427</v>
      </c>
      <c r="D420" s="70">
        <v>25035.77</v>
      </c>
      <c r="E420" s="69">
        <v>26152.37</v>
      </c>
      <c r="F420" s="80">
        <v>0</v>
      </c>
      <c r="G420" s="34">
        <v>3509</v>
      </c>
      <c r="H420" s="81" t="s">
        <v>30</v>
      </c>
      <c r="I420" s="250">
        <v>862.9</v>
      </c>
      <c r="J420" s="248">
        <v>57.541093999999994</v>
      </c>
      <c r="K420" s="245">
        <f t="shared" si="69"/>
        <v>86.29</v>
      </c>
      <c r="L420" s="38">
        <f t="shared" si="70"/>
        <v>25.886999999999997</v>
      </c>
      <c r="M420" s="38">
        <f t="shared" si="71"/>
        <v>51.773999999999994</v>
      </c>
      <c r="N420" s="38">
        <f t="shared" si="72"/>
        <v>17.257999999999999</v>
      </c>
      <c r="O420" s="38">
        <f t="shared" si="73"/>
        <v>17.257999999999999</v>
      </c>
      <c r="P420" s="38">
        <f t="shared" si="74"/>
        <v>10.786250000000001</v>
      </c>
      <c r="Q420" s="38">
        <f t="shared" si="75"/>
        <v>43.145000000000003</v>
      </c>
      <c r="R420" s="39">
        <f t="shared" si="76"/>
        <v>1172.839344</v>
      </c>
    </row>
    <row r="421" spans="2:18" ht="25.5" x14ac:dyDescent="0.2">
      <c r="B421" s="29">
        <v>383</v>
      </c>
      <c r="C421" s="30" t="s">
        <v>428</v>
      </c>
      <c r="D421" s="70">
        <v>37553.65</v>
      </c>
      <c r="E421" s="69">
        <v>39228.54</v>
      </c>
      <c r="F421" s="80">
        <v>0</v>
      </c>
      <c r="G421" s="34">
        <v>3510</v>
      </c>
      <c r="H421" s="81" t="s">
        <v>30</v>
      </c>
      <c r="I421" s="250">
        <v>1091.1500000000001</v>
      </c>
      <c r="J421" s="248">
        <v>57.541093999999994</v>
      </c>
      <c r="K421" s="245">
        <f t="shared" si="69"/>
        <v>109.11500000000001</v>
      </c>
      <c r="L421" s="38">
        <f t="shared" si="70"/>
        <v>32.734500000000004</v>
      </c>
      <c r="M421" s="38">
        <f t="shared" si="71"/>
        <v>65.469000000000008</v>
      </c>
      <c r="N421" s="38">
        <f t="shared" si="72"/>
        <v>21.823000000000004</v>
      </c>
      <c r="O421" s="38">
        <f t="shared" si="73"/>
        <v>21.823000000000004</v>
      </c>
      <c r="P421" s="38">
        <f t="shared" si="74"/>
        <v>13.639375000000001</v>
      </c>
      <c r="Q421" s="38">
        <f t="shared" si="75"/>
        <v>54.557500000000005</v>
      </c>
      <c r="R421" s="39">
        <f t="shared" si="76"/>
        <v>1467.8524690000004</v>
      </c>
    </row>
    <row r="422" spans="2:18" ht="25.5" x14ac:dyDescent="0.2">
      <c r="B422" s="29">
        <v>384</v>
      </c>
      <c r="C422" s="30" t="s">
        <v>429</v>
      </c>
      <c r="D422" s="70">
        <v>50071.55</v>
      </c>
      <c r="E422" s="69">
        <v>52304.74</v>
      </c>
      <c r="F422" s="80">
        <v>0</v>
      </c>
      <c r="G422" s="34">
        <v>3511</v>
      </c>
      <c r="H422" s="81" t="s">
        <v>30</v>
      </c>
      <c r="I422" s="250">
        <v>1456.73</v>
      </c>
      <c r="J422" s="248">
        <v>57.541093999999994</v>
      </c>
      <c r="K422" s="245">
        <f t="shared" si="69"/>
        <v>145.673</v>
      </c>
      <c r="L422" s="38">
        <f t="shared" si="70"/>
        <v>43.701900000000002</v>
      </c>
      <c r="M422" s="38">
        <f t="shared" si="71"/>
        <v>87.403800000000004</v>
      </c>
      <c r="N422" s="38">
        <f t="shared" si="72"/>
        <v>29.134600000000002</v>
      </c>
      <c r="O422" s="38">
        <f t="shared" si="73"/>
        <v>29.134600000000002</v>
      </c>
      <c r="P422" s="38">
        <f t="shared" si="74"/>
        <v>18.209125</v>
      </c>
      <c r="Q422" s="38">
        <f t="shared" si="75"/>
        <v>72.836500000000001</v>
      </c>
      <c r="R422" s="39">
        <f t="shared" si="76"/>
        <v>1940.3646190000004</v>
      </c>
    </row>
    <row r="423" spans="2:18" ht="25.5" x14ac:dyDescent="0.2">
      <c r="B423" s="29">
        <v>385</v>
      </c>
      <c r="C423" s="30" t="s">
        <v>430</v>
      </c>
      <c r="D423" s="70">
        <v>62589.43</v>
      </c>
      <c r="E423" s="69">
        <v>65380.92</v>
      </c>
      <c r="F423" s="80">
        <v>0</v>
      </c>
      <c r="G423" s="34">
        <v>3512</v>
      </c>
      <c r="H423" s="81" t="s">
        <v>30</v>
      </c>
      <c r="I423" s="250">
        <v>1729.5</v>
      </c>
      <c r="J423" s="248">
        <v>57.541093999999994</v>
      </c>
      <c r="K423" s="245">
        <f t="shared" si="69"/>
        <v>172.95000000000002</v>
      </c>
      <c r="L423" s="38">
        <f t="shared" si="70"/>
        <v>51.884999999999998</v>
      </c>
      <c r="M423" s="38">
        <f t="shared" si="71"/>
        <v>103.77</v>
      </c>
      <c r="N423" s="38">
        <f t="shared" si="72"/>
        <v>34.590000000000003</v>
      </c>
      <c r="O423" s="38">
        <f t="shared" si="73"/>
        <v>34.590000000000003</v>
      </c>
      <c r="P423" s="38">
        <f t="shared" si="74"/>
        <v>21.618750000000002</v>
      </c>
      <c r="Q423" s="38">
        <f t="shared" si="75"/>
        <v>86.475000000000009</v>
      </c>
      <c r="R423" s="39">
        <f t="shared" si="76"/>
        <v>2292.9198440000005</v>
      </c>
    </row>
    <row r="424" spans="2:18" ht="25.5" x14ac:dyDescent="0.2">
      <c r="B424" s="29">
        <v>386</v>
      </c>
      <c r="C424" s="30" t="s">
        <v>431</v>
      </c>
      <c r="D424" s="70">
        <v>100143.09</v>
      </c>
      <c r="E424" s="69">
        <v>104609.47</v>
      </c>
      <c r="F424" s="80">
        <v>0</v>
      </c>
      <c r="G424" s="34">
        <v>3513</v>
      </c>
      <c r="H424" s="81" t="s">
        <v>30</v>
      </c>
      <c r="I424" s="250">
        <v>2273.23</v>
      </c>
      <c r="J424" s="248">
        <v>57.541093999999994</v>
      </c>
      <c r="K424" s="245">
        <f t="shared" si="69"/>
        <v>227.32300000000001</v>
      </c>
      <c r="L424" s="38">
        <f t="shared" si="70"/>
        <v>68.196899999999999</v>
      </c>
      <c r="M424" s="38">
        <f t="shared" si="71"/>
        <v>136.3938</v>
      </c>
      <c r="N424" s="38">
        <f t="shared" si="72"/>
        <v>45.464600000000004</v>
      </c>
      <c r="O424" s="38">
        <f t="shared" si="73"/>
        <v>45.464600000000004</v>
      </c>
      <c r="P424" s="38">
        <f t="shared" si="74"/>
        <v>28.415375000000001</v>
      </c>
      <c r="Q424" s="38">
        <f t="shared" si="75"/>
        <v>113.6615</v>
      </c>
      <c r="R424" s="39">
        <f t="shared" si="76"/>
        <v>2995.6908689999996</v>
      </c>
    </row>
    <row r="425" spans="2:18" ht="25.5" x14ac:dyDescent="0.2">
      <c r="B425" s="29">
        <v>387</v>
      </c>
      <c r="C425" s="30" t="s">
        <v>432</v>
      </c>
      <c r="D425" s="70">
        <v>150214.64000000001</v>
      </c>
      <c r="E425" s="69">
        <v>156914.21</v>
      </c>
      <c r="F425" s="80">
        <v>0</v>
      </c>
      <c r="G425" s="34">
        <v>3514</v>
      </c>
      <c r="H425" s="81" t="s">
        <v>30</v>
      </c>
      <c r="I425" s="250">
        <v>3408.91</v>
      </c>
      <c r="J425" s="248">
        <v>57.541093999999994</v>
      </c>
      <c r="K425" s="245">
        <f t="shared" si="69"/>
        <v>340.89100000000002</v>
      </c>
      <c r="L425" s="38">
        <f t="shared" si="70"/>
        <v>102.26729999999999</v>
      </c>
      <c r="M425" s="38">
        <f t="shared" si="71"/>
        <v>204.53459999999998</v>
      </c>
      <c r="N425" s="38">
        <f t="shared" si="72"/>
        <v>68.178200000000004</v>
      </c>
      <c r="O425" s="38">
        <f t="shared" si="73"/>
        <v>68.178200000000004</v>
      </c>
      <c r="P425" s="38">
        <f t="shared" si="74"/>
        <v>42.611375000000002</v>
      </c>
      <c r="Q425" s="38">
        <f t="shared" si="75"/>
        <v>170.44550000000001</v>
      </c>
      <c r="R425" s="39">
        <f t="shared" si="76"/>
        <v>4463.5572690000008</v>
      </c>
    </row>
    <row r="426" spans="2:18" ht="31.5" x14ac:dyDescent="0.2">
      <c r="B426" s="29">
        <v>388</v>
      </c>
      <c r="C426" s="45" t="s">
        <v>433</v>
      </c>
      <c r="D426" s="70">
        <v>165589.35</v>
      </c>
      <c r="E426" s="69">
        <v>165589.35</v>
      </c>
      <c r="F426" s="80">
        <v>0</v>
      </c>
      <c r="G426" s="34">
        <v>3515</v>
      </c>
      <c r="H426" s="81" t="s">
        <v>30</v>
      </c>
      <c r="I426" s="250">
        <v>4166.03</v>
      </c>
      <c r="J426" s="248">
        <v>57.541093999999994</v>
      </c>
      <c r="K426" s="245">
        <f t="shared" si="69"/>
        <v>416.60300000000001</v>
      </c>
      <c r="L426" s="38">
        <f t="shared" si="70"/>
        <v>124.98089999999999</v>
      </c>
      <c r="M426" s="38">
        <f t="shared" si="71"/>
        <v>249.96179999999998</v>
      </c>
      <c r="N426" s="38">
        <f t="shared" si="72"/>
        <v>83.320599999999999</v>
      </c>
      <c r="O426" s="38">
        <f t="shared" si="73"/>
        <v>83.320599999999999</v>
      </c>
      <c r="P426" s="38">
        <f t="shared" si="74"/>
        <v>52.075375000000001</v>
      </c>
      <c r="Q426" s="38">
        <f t="shared" si="75"/>
        <v>208.3015</v>
      </c>
      <c r="R426" s="39">
        <f t="shared" si="76"/>
        <v>5442.1348689999995</v>
      </c>
    </row>
    <row r="427" spans="2:18" ht="25.5" x14ac:dyDescent="0.2">
      <c r="B427" s="29">
        <v>389</v>
      </c>
      <c r="C427" s="30" t="s">
        <v>434</v>
      </c>
      <c r="D427" s="70">
        <v>250357.73</v>
      </c>
      <c r="E427" s="69">
        <v>261523.68</v>
      </c>
      <c r="F427" s="80">
        <v>0</v>
      </c>
      <c r="G427" s="34">
        <v>3516</v>
      </c>
      <c r="H427" s="81" t="s">
        <v>30</v>
      </c>
      <c r="I427" s="250">
        <v>4166.03</v>
      </c>
      <c r="J427" s="248">
        <v>115.05090999999999</v>
      </c>
      <c r="K427" s="245">
        <f t="shared" si="69"/>
        <v>416.60300000000001</v>
      </c>
      <c r="L427" s="38">
        <f t="shared" si="70"/>
        <v>124.98089999999999</v>
      </c>
      <c r="M427" s="38">
        <f t="shared" si="71"/>
        <v>249.96179999999998</v>
      </c>
      <c r="N427" s="38">
        <f t="shared" si="72"/>
        <v>83.320599999999999</v>
      </c>
      <c r="O427" s="38">
        <f t="shared" si="73"/>
        <v>83.320599999999999</v>
      </c>
      <c r="P427" s="38">
        <f t="shared" si="74"/>
        <v>52.075375000000001</v>
      </c>
      <c r="Q427" s="38">
        <f t="shared" si="75"/>
        <v>208.3015</v>
      </c>
      <c r="R427" s="39">
        <f t="shared" si="76"/>
        <v>5499.6446849999993</v>
      </c>
    </row>
    <row r="428" spans="2:18" ht="31.5" x14ac:dyDescent="0.2">
      <c r="B428" s="29">
        <v>390</v>
      </c>
      <c r="C428" s="45" t="s">
        <v>435</v>
      </c>
      <c r="D428" s="70">
        <v>275982.21999999997</v>
      </c>
      <c r="E428" s="69">
        <v>275982.21999999997</v>
      </c>
      <c r="F428" s="80">
        <v>0</v>
      </c>
      <c r="G428" s="34">
        <v>3517</v>
      </c>
      <c r="H428" s="81" t="s">
        <v>30</v>
      </c>
      <c r="I428" s="250">
        <v>4923.17</v>
      </c>
      <c r="J428" s="248">
        <v>115.05090999999999</v>
      </c>
      <c r="K428" s="245">
        <f t="shared" si="69"/>
        <v>492.31700000000001</v>
      </c>
      <c r="L428" s="38">
        <f t="shared" si="70"/>
        <v>147.6951</v>
      </c>
      <c r="M428" s="38">
        <f t="shared" si="71"/>
        <v>295.39019999999999</v>
      </c>
      <c r="N428" s="38">
        <f t="shared" si="72"/>
        <v>98.463400000000007</v>
      </c>
      <c r="O428" s="38">
        <f t="shared" si="73"/>
        <v>98.463400000000007</v>
      </c>
      <c r="P428" s="38">
        <f t="shared" si="74"/>
        <v>61.539625000000001</v>
      </c>
      <c r="Q428" s="38">
        <f t="shared" si="75"/>
        <v>246.1585</v>
      </c>
      <c r="R428" s="39">
        <f t="shared" si="76"/>
        <v>6478.2481349999998</v>
      </c>
    </row>
    <row r="429" spans="2:18" ht="25.5" x14ac:dyDescent="0.2">
      <c r="B429" s="29">
        <v>391</v>
      </c>
      <c r="C429" s="30" t="s">
        <v>436</v>
      </c>
      <c r="D429" s="70">
        <v>375536.58</v>
      </c>
      <c r="E429" s="69">
        <v>392285.51</v>
      </c>
      <c r="F429" s="80">
        <v>0</v>
      </c>
      <c r="G429" s="34">
        <v>3518</v>
      </c>
      <c r="H429" s="81" t="s">
        <v>30</v>
      </c>
      <c r="I429" s="250">
        <v>4923.17</v>
      </c>
      <c r="J429" s="248">
        <v>230.16437599999998</v>
      </c>
      <c r="K429" s="245">
        <f t="shared" si="69"/>
        <v>492.31700000000001</v>
      </c>
      <c r="L429" s="38">
        <f t="shared" si="70"/>
        <v>147.6951</v>
      </c>
      <c r="M429" s="38">
        <f t="shared" si="71"/>
        <v>295.39019999999999</v>
      </c>
      <c r="N429" s="38">
        <f t="shared" si="72"/>
        <v>98.463400000000007</v>
      </c>
      <c r="O429" s="38">
        <f t="shared" si="73"/>
        <v>98.463400000000007</v>
      </c>
      <c r="P429" s="38">
        <f t="shared" si="74"/>
        <v>61.539625000000001</v>
      </c>
      <c r="Q429" s="38">
        <f t="shared" si="75"/>
        <v>246.1585</v>
      </c>
      <c r="R429" s="39">
        <f t="shared" si="76"/>
        <v>6593.3616009999987</v>
      </c>
    </row>
    <row r="430" spans="2:18" ht="25.5" x14ac:dyDescent="0.2">
      <c r="B430" s="29">
        <v>392</v>
      </c>
      <c r="C430" s="30" t="s">
        <v>437</v>
      </c>
      <c r="D430" s="70">
        <v>500715.44</v>
      </c>
      <c r="E430" s="69">
        <v>523047.35</v>
      </c>
      <c r="F430" s="80">
        <v>0</v>
      </c>
      <c r="G430" s="34">
        <v>3519</v>
      </c>
      <c r="H430" s="81" t="s">
        <v>30</v>
      </c>
      <c r="I430" s="250">
        <v>5680.28</v>
      </c>
      <c r="J430" s="248">
        <v>230.16437599999998</v>
      </c>
      <c r="K430" s="245">
        <f t="shared" si="69"/>
        <v>568.02800000000002</v>
      </c>
      <c r="L430" s="38">
        <f t="shared" si="70"/>
        <v>170.40839999999997</v>
      </c>
      <c r="M430" s="38">
        <f t="shared" si="71"/>
        <v>340.81679999999994</v>
      </c>
      <c r="N430" s="38">
        <f t="shared" si="72"/>
        <v>113.6056</v>
      </c>
      <c r="O430" s="38">
        <f t="shared" si="73"/>
        <v>113.6056</v>
      </c>
      <c r="P430" s="38">
        <f t="shared" si="74"/>
        <v>71.003500000000003</v>
      </c>
      <c r="Q430" s="38">
        <f t="shared" si="75"/>
        <v>284.01400000000001</v>
      </c>
      <c r="R430" s="39">
        <f t="shared" si="76"/>
        <v>7571.9262759999992</v>
      </c>
    </row>
    <row r="431" spans="2:18" ht="31.5" x14ac:dyDescent="0.2">
      <c r="B431" s="29">
        <v>393</v>
      </c>
      <c r="C431" s="45" t="s">
        <v>438</v>
      </c>
      <c r="D431" s="70">
        <v>551964.53</v>
      </c>
      <c r="E431" s="69">
        <v>551964.53</v>
      </c>
      <c r="F431" s="80">
        <v>0</v>
      </c>
      <c r="G431" s="34">
        <v>3520</v>
      </c>
      <c r="H431" s="81" t="s">
        <v>30</v>
      </c>
      <c r="I431" s="250">
        <v>6062.56</v>
      </c>
      <c r="J431" s="248">
        <v>230.16437599999998</v>
      </c>
      <c r="K431" s="245">
        <f t="shared" si="69"/>
        <v>606.25600000000009</v>
      </c>
      <c r="L431" s="38">
        <f t="shared" si="70"/>
        <v>181.8768</v>
      </c>
      <c r="M431" s="38">
        <f t="shared" si="71"/>
        <v>363.75360000000001</v>
      </c>
      <c r="N431" s="38">
        <f t="shared" si="72"/>
        <v>121.25120000000001</v>
      </c>
      <c r="O431" s="38">
        <f t="shared" si="73"/>
        <v>121.25120000000001</v>
      </c>
      <c r="P431" s="38">
        <f t="shared" si="74"/>
        <v>75.782000000000011</v>
      </c>
      <c r="Q431" s="38">
        <f t="shared" si="75"/>
        <v>303.12800000000004</v>
      </c>
      <c r="R431" s="39">
        <f t="shared" si="76"/>
        <v>8066.0231759999997</v>
      </c>
    </row>
    <row r="432" spans="2:18" ht="47.25" x14ac:dyDescent="0.2">
      <c r="B432" s="29">
        <v>394</v>
      </c>
      <c r="C432" s="45" t="s">
        <v>439</v>
      </c>
      <c r="D432" s="70">
        <v>1103929.1399999999</v>
      </c>
      <c r="E432" s="69">
        <v>1103929.1399999999</v>
      </c>
      <c r="F432" s="80">
        <v>0</v>
      </c>
      <c r="G432" s="34">
        <v>3521</v>
      </c>
      <c r="H432" s="81" t="s">
        <v>30</v>
      </c>
      <c r="I432" s="250">
        <v>6062.56</v>
      </c>
      <c r="J432" s="248">
        <v>345.329972</v>
      </c>
      <c r="K432" s="245">
        <f t="shared" si="69"/>
        <v>606.25600000000009</v>
      </c>
      <c r="L432" s="38">
        <f t="shared" si="70"/>
        <v>181.8768</v>
      </c>
      <c r="M432" s="38">
        <f t="shared" si="71"/>
        <v>363.75360000000001</v>
      </c>
      <c r="N432" s="38">
        <f t="shared" si="72"/>
        <v>121.25120000000001</v>
      </c>
      <c r="O432" s="38">
        <f t="shared" si="73"/>
        <v>121.25120000000001</v>
      </c>
      <c r="P432" s="38">
        <f t="shared" si="74"/>
        <v>75.782000000000011</v>
      </c>
      <c r="Q432" s="38">
        <f t="shared" si="75"/>
        <v>303.12800000000004</v>
      </c>
      <c r="R432" s="39">
        <f t="shared" si="76"/>
        <v>8181.1887720000004</v>
      </c>
    </row>
    <row r="433" spans="1:20" ht="47.25" x14ac:dyDescent="0.2">
      <c r="B433" s="29">
        <v>395</v>
      </c>
      <c r="C433" s="45" t="s">
        <v>440</v>
      </c>
      <c r="D433" s="70">
        <v>1103929.1399999999</v>
      </c>
      <c r="E433" s="69">
        <v>1103929.1399999999</v>
      </c>
      <c r="F433" s="80">
        <v>0</v>
      </c>
      <c r="G433" s="34">
        <v>3522</v>
      </c>
      <c r="H433" s="81" t="s">
        <v>30</v>
      </c>
      <c r="I433" s="250">
        <v>6062.56</v>
      </c>
      <c r="J433" s="248">
        <v>575.42136599999992</v>
      </c>
      <c r="K433" s="245">
        <f t="shared" si="69"/>
        <v>606.25600000000009</v>
      </c>
      <c r="L433" s="38">
        <f t="shared" si="70"/>
        <v>181.8768</v>
      </c>
      <c r="M433" s="38">
        <f t="shared" si="71"/>
        <v>363.75360000000001</v>
      </c>
      <c r="N433" s="38">
        <f t="shared" si="72"/>
        <v>121.25120000000001</v>
      </c>
      <c r="O433" s="38">
        <f t="shared" si="73"/>
        <v>121.25120000000001</v>
      </c>
      <c r="P433" s="38">
        <f t="shared" si="74"/>
        <v>75.782000000000011</v>
      </c>
      <c r="Q433" s="38">
        <f t="shared" si="75"/>
        <v>303.12800000000004</v>
      </c>
      <c r="R433" s="39">
        <f t="shared" si="76"/>
        <v>8411.2801660000005</v>
      </c>
    </row>
    <row r="434" spans="1:20" ht="15.75" x14ac:dyDescent="0.2">
      <c r="B434" s="29"/>
      <c r="C434" s="45"/>
      <c r="D434" s="70"/>
      <c r="E434" s="69"/>
      <c r="F434" s="80"/>
      <c r="G434" s="34"/>
      <c r="H434" s="81"/>
      <c r="I434" s="71"/>
      <c r="J434" s="251"/>
      <c r="K434" s="38"/>
      <c r="L434" s="38"/>
      <c r="M434" s="38"/>
      <c r="N434" s="38"/>
      <c r="O434" s="38"/>
      <c r="P434" s="38"/>
      <c r="Q434" s="38"/>
      <c r="R434" s="39"/>
    </row>
    <row r="435" spans="1:20" ht="15.75" x14ac:dyDescent="0.2">
      <c r="A435" s="83"/>
      <c r="B435" s="219" t="s">
        <v>441</v>
      </c>
      <c r="C435" s="219"/>
      <c r="D435" s="219"/>
      <c r="E435" s="219"/>
      <c r="F435" s="219"/>
      <c r="G435" s="219"/>
      <c r="H435" s="219"/>
      <c r="I435" s="219"/>
      <c r="J435" s="219"/>
      <c r="K435" s="219" t="s">
        <v>7</v>
      </c>
      <c r="L435" s="219"/>
      <c r="M435" s="219"/>
      <c r="N435" s="219"/>
      <c r="O435" s="219"/>
      <c r="P435" s="219"/>
      <c r="Q435" s="82"/>
      <c r="R435" s="82"/>
    </row>
    <row r="436" spans="1:20" ht="22.5" x14ac:dyDescent="0.2">
      <c r="A436" s="83"/>
      <c r="B436" s="192" t="s">
        <v>8</v>
      </c>
      <c r="C436" s="198" t="s">
        <v>9</v>
      </c>
      <c r="D436" s="200" t="s">
        <v>255</v>
      </c>
      <c r="E436" s="201" t="s">
        <v>256</v>
      </c>
      <c r="F436" s="202" t="s">
        <v>12</v>
      </c>
      <c r="G436" s="198" t="s">
        <v>13</v>
      </c>
      <c r="H436" s="199" t="s">
        <v>14</v>
      </c>
      <c r="I436" s="69" t="s">
        <v>257</v>
      </c>
      <c r="J436" s="69" t="s">
        <v>258</v>
      </c>
      <c r="K436" s="25" t="s">
        <v>17</v>
      </c>
      <c r="L436" s="25" t="s">
        <v>18</v>
      </c>
      <c r="M436" s="25" t="s">
        <v>19</v>
      </c>
      <c r="N436" s="25" t="s">
        <v>20</v>
      </c>
      <c r="O436" s="25" t="s">
        <v>21</v>
      </c>
      <c r="P436" s="25" t="s">
        <v>22</v>
      </c>
      <c r="Q436" s="25" t="s">
        <v>23</v>
      </c>
      <c r="R436" s="191" t="s">
        <v>26</v>
      </c>
    </row>
    <row r="437" spans="1:20" ht="22.5" x14ac:dyDescent="0.2">
      <c r="A437" s="83"/>
      <c r="B437" s="192"/>
      <c r="C437" s="198"/>
      <c r="D437" s="200"/>
      <c r="E437" s="201"/>
      <c r="F437" s="202"/>
      <c r="G437" s="198"/>
      <c r="H437" s="199"/>
      <c r="I437" s="69" t="s">
        <v>27</v>
      </c>
      <c r="J437" s="147" t="s">
        <v>28</v>
      </c>
      <c r="K437" s="28" t="s">
        <v>27</v>
      </c>
      <c r="L437" s="28" t="s">
        <v>27</v>
      </c>
      <c r="M437" s="28" t="s">
        <v>27</v>
      </c>
      <c r="N437" s="28" t="s">
        <v>27</v>
      </c>
      <c r="O437" s="28" t="s">
        <v>27</v>
      </c>
      <c r="P437" s="28" t="s">
        <v>27</v>
      </c>
      <c r="Q437" s="28" t="s">
        <v>27</v>
      </c>
      <c r="R437" s="191"/>
    </row>
    <row r="438" spans="1:20" ht="28.5" x14ac:dyDescent="0.2">
      <c r="A438" s="83"/>
      <c r="B438" s="84">
        <v>396</v>
      </c>
      <c r="C438" s="30" t="s">
        <v>442</v>
      </c>
      <c r="D438" s="70" t="s">
        <v>67</v>
      </c>
      <c r="E438" s="69" t="s">
        <v>67</v>
      </c>
      <c r="F438" s="85" t="s">
        <v>30</v>
      </c>
      <c r="G438" s="34">
        <v>3485</v>
      </c>
      <c r="H438" s="86" t="s">
        <v>30</v>
      </c>
      <c r="I438" s="250">
        <f>I456*0.5</f>
        <v>218.97499999999999</v>
      </c>
      <c r="J438" s="249">
        <v>0</v>
      </c>
      <c r="K438" s="245">
        <f t="shared" ref="K438:K470" si="77">0.1*I438</f>
        <v>21.897500000000001</v>
      </c>
      <c r="L438" s="38">
        <f t="shared" ref="L438:L470" si="78">0.03*I438</f>
        <v>6.5692499999999994</v>
      </c>
      <c r="M438" s="38">
        <f t="shared" ref="M438:M470" si="79">0.06*I438</f>
        <v>13.138499999999999</v>
      </c>
      <c r="N438" s="38">
        <f t="shared" ref="N438:N470" si="80">0.02*I438</f>
        <v>4.3795000000000002</v>
      </c>
      <c r="O438" s="38">
        <f t="shared" ref="O438:O470" si="81">0.02*I438</f>
        <v>4.3795000000000002</v>
      </c>
      <c r="P438" s="38">
        <f t="shared" ref="P438:P470" si="82">0.0125*I438</f>
        <v>2.7371875000000001</v>
      </c>
      <c r="Q438" s="38">
        <f t="shared" ref="Q438:Q470" si="83">0.05*I438</f>
        <v>10.94875</v>
      </c>
      <c r="R438" s="39">
        <f t="shared" ref="R438:R470" si="84">SUM(I438:Q438)</f>
        <v>283.02518750000007</v>
      </c>
    </row>
    <row r="439" spans="1:20" ht="28.5" x14ac:dyDescent="0.2">
      <c r="A439" s="83"/>
      <c r="B439" s="84">
        <v>397</v>
      </c>
      <c r="C439" s="30" t="s">
        <v>443</v>
      </c>
      <c r="D439" s="70" t="s">
        <v>67</v>
      </c>
      <c r="E439" s="69" t="s">
        <v>67</v>
      </c>
      <c r="F439" s="85" t="s">
        <v>30</v>
      </c>
      <c r="G439" s="34">
        <v>3486</v>
      </c>
      <c r="H439" s="86" t="s">
        <v>30</v>
      </c>
      <c r="I439" s="250">
        <f>I456</f>
        <v>437.95</v>
      </c>
      <c r="J439" s="249">
        <v>0</v>
      </c>
      <c r="K439" s="245">
        <f t="shared" si="77"/>
        <v>43.795000000000002</v>
      </c>
      <c r="L439" s="38">
        <f t="shared" si="78"/>
        <v>13.138499999999999</v>
      </c>
      <c r="M439" s="38">
        <f t="shared" si="79"/>
        <v>26.276999999999997</v>
      </c>
      <c r="N439" s="38">
        <f t="shared" si="80"/>
        <v>8.7590000000000003</v>
      </c>
      <c r="O439" s="38">
        <f t="shared" si="81"/>
        <v>8.7590000000000003</v>
      </c>
      <c r="P439" s="38">
        <f t="shared" si="82"/>
        <v>5.4743750000000002</v>
      </c>
      <c r="Q439" s="38">
        <f t="shared" si="83"/>
        <v>21.897500000000001</v>
      </c>
      <c r="R439" s="39">
        <f t="shared" si="84"/>
        <v>566.05037500000014</v>
      </c>
      <c r="T439">
        <v>1.0426</v>
      </c>
    </row>
    <row r="440" spans="1:20" ht="25.5" x14ac:dyDescent="0.2">
      <c r="A440" s="83"/>
      <c r="B440" s="84">
        <v>398</v>
      </c>
      <c r="C440" s="30" t="s">
        <v>444</v>
      </c>
      <c r="D440" s="70">
        <v>625.89</v>
      </c>
      <c r="E440" s="69">
        <v>653.79999999999995</v>
      </c>
      <c r="F440" s="85" t="s">
        <v>30</v>
      </c>
      <c r="G440" s="34">
        <v>3487</v>
      </c>
      <c r="H440" s="86" t="s">
        <v>30</v>
      </c>
      <c r="I440" s="250">
        <v>111.35</v>
      </c>
      <c r="J440" s="249">
        <v>0</v>
      </c>
      <c r="K440" s="245">
        <f t="shared" si="77"/>
        <v>11.135</v>
      </c>
      <c r="L440" s="38">
        <f t="shared" si="78"/>
        <v>3.3404999999999996</v>
      </c>
      <c r="M440" s="38">
        <f t="shared" si="79"/>
        <v>6.6809999999999992</v>
      </c>
      <c r="N440" s="38">
        <f t="shared" si="80"/>
        <v>2.2269999999999999</v>
      </c>
      <c r="O440" s="38">
        <f t="shared" si="81"/>
        <v>2.2269999999999999</v>
      </c>
      <c r="P440" s="38">
        <f t="shared" si="82"/>
        <v>1.391875</v>
      </c>
      <c r="Q440" s="38">
        <f t="shared" si="83"/>
        <v>5.5674999999999999</v>
      </c>
      <c r="R440" s="39">
        <f t="shared" si="84"/>
        <v>143.91987500000002</v>
      </c>
    </row>
    <row r="441" spans="1:20" ht="25.5" x14ac:dyDescent="0.2">
      <c r="A441" s="83"/>
      <c r="B441" s="84">
        <v>399</v>
      </c>
      <c r="C441" s="30" t="s">
        <v>445</v>
      </c>
      <c r="D441" s="70">
        <v>1251.79</v>
      </c>
      <c r="E441" s="69">
        <v>1307.6199999999999</v>
      </c>
      <c r="F441" s="85" t="s">
        <v>30</v>
      </c>
      <c r="G441" s="34">
        <v>3488</v>
      </c>
      <c r="H441" s="86" t="s">
        <v>30</v>
      </c>
      <c r="I441" s="250">
        <v>168.88</v>
      </c>
      <c r="J441" s="249">
        <v>0</v>
      </c>
      <c r="K441" s="245">
        <f t="shared" si="77"/>
        <v>16.888000000000002</v>
      </c>
      <c r="L441" s="38">
        <f t="shared" si="78"/>
        <v>5.0663999999999998</v>
      </c>
      <c r="M441" s="38">
        <f t="shared" si="79"/>
        <v>10.1328</v>
      </c>
      <c r="N441" s="38">
        <f t="shared" si="80"/>
        <v>3.3776000000000002</v>
      </c>
      <c r="O441" s="38">
        <f t="shared" si="81"/>
        <v>3.3776000000000002</v>
      </c>
      <c r="P441" s="38">
        <f t="shared" si="82"/>
        <v>2.1110000000000002</v>
      </c>
      <c r="Q441" s="38">
        <f t="shared" si="83"/>
        <v>8.4440000000000008</v>
      </c>
      <c r="R441" s="39">
        <f t="shared" si="84"/>
        <v>218.27739999999997</v>
      </c>
    </row>
    <row r="442" spans="1:20" ht="25.5" x14ac:dyDescent="0.2">
      <c r="A442" s="83"/>
      <c r="B442" s="84">
        <v>400</v>
      </c>
      <c r="C442" s="30" t="s">
        <v>446</v>
      </c>
      <c r="D442" s="70">
        <v>2503.58</v>
      </c>
      <c r="E442" s="69">
        <v>2615.2399999999998</v>
      </c>
      <c r="F442" s="85" t="s">
        <v>30</v>
      </c>
      <c r="G442" s="34">
        <v>3489</v>
      </c>
      <c r="H442" s="86" t="s">
        <v>30</v>
      </c>
      <c r="I442" s="250">
        <v>228.27</v>
      </c>
      <c r="J442" s="249">
        <v>0</v>
      </c>
      <c r="K442" s="245">
        <f t="shared" si="77"/>
        <v>22.827000000000002</v>
      </c>
      <c r="L442" s="38">
        <f t="shared" si="78"/>
        <v>6.8480999999999996</v>
      </c>
      <c r="M442" s="38">
        <f t="shared" si="79"/>
        <v>13.696199999999999</v>
      </c>
      <c r="N442" s="38">
        <f t="shared" si="80"/>
        <v>4.5654000000000003</v>
      </c>
      <c r="O442" s="38">
        <f t="shared" si="81"/>
        <v>4.5654000000000003</v>
      </c>
      <c r="P442" s="38">
        <f t="shared" si="82"/>
        <v>2.8533750000000002</v>
      </c>
      <c r="Q442" s="38">
        <f t="shared" si="83"/>
        <v>11.413500000000001</v>
      </c>
      <c r="R442" s="39">
        <f t="shared" si="84"/>
        <v>295.03897500000005</v>
      </c>
    </row>
    <row r="443" spans="1:20" ht="25.5" x14ac:dyDescent="0.2">
      <c r="A443" s="83"/>
      <c r="B443" s="84">
        <v>401</v>
      </c>
      <c r="C443" s="30" t="s">
        <v>447</v>
      </c>
      <c r="D443" s="70">
        <v>5007.1499999999996</v>
      </c>
      <c r="E443" s="69">
        <v>5230.47</v>
      </c>
      <c r="F443" s="85" t="s">
        <v>30</v>
      </c>
      <c r="G443" s="34">
        <v>3490</v>
      </c>
      <c r="H443" s="86" t="s">
        <v>30</v>
      </c>
      <c r="I443" s="250">
        <v>319.17</v>
      </c>
      <c r="J443" s="249">
        <v>0</v>
      </c>
      <c r="K443" s="245">
        <f t="shared" si="77"/>
        <v>31.917000000000002</v>
      </c>
      <c r="L443" s="38">
        <f t="shared" si="78"/>
        <v>9.5751000000000008</v>
      </c>
      <c r="M443" s="38">
        <f t="shared" si="79"/>
        <v>19.150200000000002</v>
      </c>
      <c r="N443" s="38">
        <f t="shared" si="80"/>
        <v>6.3834000000000009</v>
      </c>
      <c r="O443" s="38">
        <f t="shared" si="81"/>
        <v>6.3834000000000009</v>
      </c>
      <c r="P443" s="38">
        <f t="shared" si="82"/>
        <v>3.9896250000000002</v>
      </c>
      <c r="Q443" s="38">
        <f t="shared" si="83"/>
        <v>15.958500000000001</v>
      </c>
      <c r="R443" s="39">
        <f t="shared" si="84"/>
        <v>412.52722499999999</v>
      </c>
    </row>
    <row r="444" spans="1:20" ht="25.5" x14ac:dyDescent="0.2">
      <c r="A444" s="83"/>
      <c r="B444" s="84">
        <v>402</v>
      </c>
      <c r="C444" s="30" t="s">
        <v>448</v>
      </c>
      <c r="D444" s="70">
        <v>10014.299999999999</v>
      </c>
      <c r="E444" s="69">
        <v>10460.94</v>
      </c>
      <c r="F444" s="85" t="s">
        <v>30</v>
      </c>
      <c r="G444" s="34">
        <v>3491</v>
      </c>
      <c r="H444" s="86" t="s">
        <v>30</v>
      </c>
      <c r="I444" s="250">
        <v>636.51</v>
      </c>
      <c r="J444" s="249">
        <v>0</v>
      </c>
      <c r="K444" s="245">
        <f t="shared" si="77"/>
        <v>63.651000000000003</v>
      </c>
      <c r="L444" s="38">
        <f t="shared" si="78"/>
        <v>19.095299999999998</v>
      </c>
      <c r="M444" s="38">
        <f t="shared" si="79"/>
        <v>38.190599999999996</v>
      </c>
      <c r="N444" s="38">
        <f t="shared" si="80"/>
        <v>12.7302</v>
      </c>
      <c r="O444" s="38">
        <f t="shared" si="81"/>
        <v>12.7302</v>
      </c>
      <c r="P444" s="38">
        <f t="shared" si="82"/>
        <v>7.9563750000000004</v>
      </c>
      <c r="Q444" s="38">
        <f t="shared" si="83"/>
        <v>31.825500000000002</v>
      </c>
      <c r="R444" s="39">
        <f t="shared" si="84"/>
        <v>822.68917499999986</v>
      </c>
    </row>
    <row r="445" spans="1:20" ht="25.5" x14ac:dyDescent="0.2">
      <c r="A445" s="83"/>
      <c r="B445" s="84">
        <v>403</v>
      </c>
      <c r="C445" s="30" t="s">
        <v>449</v>
      </c>
      <c r="D445" s="70">
        <v>15021.47</v>
      </c>
      <c r="E445" s="69">
        <v>15691.43</v>
      </c>
      <c r="F445" s="85" t="s">
        <v>30</v>
      </c>
      <c r="G445" s="34">
        <v>3492</v>
      </c>
      <c r="H445" s="86" t="s">
        <v>30</v>
      </c>
      <c r="I445" s="250">
        <v>681.04</v>
      </c>
      <c r="J445" s="249">
        <v>0</v>
      </c>
      <c r="K445" s="245">
        <f t="shared" si="77"/>
        <v>68.103999999999999</v>
      </c>
      <c r="L445" s="38">
        <f t="shared" si="78"/>
        <v>20.431199999999997</v>
      </c>
      <c r="M445" s="38">
        <f t="shared" si="79"/>
        <v>40.862399999999994</v>
      </c>
      <c r="N445" s="38">
        <f t="shared" si="80"/>
        <v>13.620799999999999</v>
      </c>
      <c r="O445" s="38">
        <f t="shared" si="81"/>
        <v>13.620799999999999</v>
      </c>
      <c r="P445" s="38">
        <f t="shared" si="82"/>
        <v>8.5129999999999999</v>
      </c>
      <c r="Q445" s="38">
        <f t="shared" si="83"/>
        <v>34.052</v>
      </c>
      <c r="R445" s="39">
        <f t="shared" si="84"/>
        <v>880.24420000000009</v>
      </c>
    </row>
    <row r="446" spans="1:20" ht="25.5" x14ac:dyDescent="0.2">
      <c r="A446" s="83"/>
      <c r="B446" s="84">
        <v>404</v>
      </c>
      <c r="C446" s="30" t="s">
        <v>450</v>
      </c>
      <c r="D446" s="70">
        <v>25035.77</v>
      </c>
      <c r="E446" s="69">
        <v>26152.37</v>
      </c>
      <c r="F446" s="85" t="s">
        <v>30</v>
      </c>
      <c r="G446" s="34">
        <v>3493</v>
      </c>
      <c r="H446" s="86" t="s">
        <v>30</v>
      </c>
      <c r="I446" s="250">
        <v>862.9</v>
      </c>
      <c r="J446" s="249">
        <v>0</v>
      </c>
      <c r="K446" s="245">
        <f t="shared" si="77"/>
        <v>86.29</v>
      </c>
      <c r="L446" s="38">
        <f t="shared" si="78"/>
        <v>25.886999999999997</v>
      </c>
      <c r="M446" s="38">
        <f t="shared" si="79"/>
        <v>51.773999999999994</v>
      </c>
      <c r="N446" s="38">
        <f t="shared" si="80"/>
        <v>17.257999999999999</v>
      </c>
      <c r="O446" s="38">
        <f t="shared" si="81"/>
        <v>17.257999999999999</v>
      </c>
      <c r="P446" s="38">
        <f t="shared" si="82"/>
        <v>10.786250000000001</v>
      </c>
      <c r="Q446" s="38">
        <f t="shared" si="83"/>
        <v>43.145000000000003</v>
      </c>
      <c r="R446" s="39">
        <f t="shared" si="84"/>
        <v>1115.2982500000001</v>
      </c>
    </row>
    <row r="447" spans="1:20" ht="25.5" x14ac:dyDescent="0.2">
      <c r="A447" s="83"/>
      <c r="B447" s="84">
        <v>405</v>
      </c>
      <c r="C447" s="30" t="s">
        <v>451</v>
      </c>
      <c r="D447" s="70">
        <v>37553.65</v>
      </c>
      <c r="E447" s="69">
        <v>39228.54</v>
      </c>
      <c r="F447" s="85" t="s">
        <v>30</v>
      </c>
      <c r="G447" s="34">
        <v>3494</v>
      </c>
      <c r="H447" s="86" t="s">
        <v>30</v>
      </c>
      <c r="I447" s="250">
        <v>1091.1500000000001</v>
      </c>
      <c r="J447" s="249">
        <v>0</v>
      </c>
      <c r="K447" s="245">
        <f t="shared" si="77"/>
        <v>109.11500000000001</v>
      </c>
      <c r="L447" s="38">
        <f t="shared" si="78"/>
        <v>32.734500000000004</v>
      </c>
      <c r="M447" s="38">
        <f t="shared" si="79"/>
        <v>65.469000000000008</v>
      </c>
      <c r="N447" s="38">
        <f t="shared" si="80"/>
        <v>21.823000000000004</v>
      </c>
      <c r="O447" s="38">
        <f t="shared" si="81"/>
        <v>21.823000000000004</v>
      </c>
      <c r="P447" s="38">
        <f t="shared" si="82"/>
        <v>13.639375000000001</v>
      </c>
      <c r="Q447" s="38">
        <f t="shared" si="83"/>
        <v>54.557500000000005</v>
      </c>
      <c r="R447" s="39">
        <f t="shared" si="84"/>
        <v>1410.3113750000002</v>
      </c>
    </row>
    <row r="448" spans="1:20" ht="25.5" x14ac:dyDescent="0.2">
      <c r="A448" s="83"/>
      <c r="B448" s="84">
        <v>406</v>
      </c>
      <c r="C448" s="30" t="s">
        <v>452</v>
      </c>
      <c r="D448" s="70">
        <v>50071.55</v>
      </c>
      <c r="E448" s="69">
        <v>52304.74</v>
      </c>
      <c r="F448" s="85" t="s">
        <v>30</v>
      </c>
      <c r="G448" s="34">
        <v>3495</v>
      </c>
      <c r="H448" s="86" t="s">
        <v>30</v>
      </c>
      <c r="I448" s="250">
        <v>1456.73</v>
      </c>
      <c r="J448" s="249">
        <v>0</v>
      </c>
      <c r="K448" s="245">
        <f t="shared" si="77"/>
        <v>145.673</v>
      </c>
      <c r="L448" s="38">
        <f t="shared" si="78"/>
        <v>43.701900000000002</v>
      </c>
      <c r="M448" s="38">
        <f t="shared" si="79"/>
        <v>87.403800000000004</v>
      </c>
      <c r="N448" s="38">
        <f t="shared" si="80"/>
        <v>29.134600000000002</v>
      </c>
      <c r="O448" s="38">
        <f t="shared" si="81"/>
        <v>29.134600000000002</v>
      </c>
      <c r="P448" s="38">
        <f t="shared" si="82"/>
        <v>18.209125</v>
      </c>
      <c r="Q448" s="38">
        <f t="shared" si="83"/>
        <v>72.836500000000001</v>
      </c>
      <c r="R448" s="39">
        <f t="shared" si="84"/>
        <v>1882.8235250000002</v>
      </c>
    </row>
    <row r="449" spans="1:18" ht="25.5" x14ac:dyDescent="0.2">
      <c r="A449" s="83"/>
      <c r="B449" s="84">
        <v>407</v>
      </c>
      <c r="C449" s="30" t="s">
        <v>453</v>
      </c>
      <c r="D449" s="70">
        <v>62589.43</v>
      </c>
      <c r="E449" s="69">
        <v>65380.92</v>
      </c>
      <c r="F449" s="85" t="s">
        <v>30</v>
      </c>
      <c r="G449" s="34">
        <v>3496</v>
      </c>
      <c r="H449" s="86" t="s">
        <v>30</v>
      </c>
      <c r="I449" s="250">
        <v>1729.5</v>
      </c>
      <c r="J449" s="249">
        <v>0</v>
      </c>
      <c r="K449" s="245">
        <f t="shared" si="77"/>
        <v>172.95000000000002</v>
      </c>
      <c r="L449" s="38">
        <f t="shared" si="78"/>
        <v>51.884999999999998</v>
      </c>
      <c r="M449" s="38">
        <f t="shared" si="79"/>
        <v>103.77</v>
      </c>
      <c r="N449" s="38">
        <f t="shared" si="80"/>
        <v>34.590000000000003</v>
      </c>
      <c r="O449" s="38">
        <f t="shared" si="81"/>
        <v>34.590000000000003</v>
      </c>
      <c r="P449" s="38">
        <f t="shared" si="82"/>
        <v>21.618750000000002</v>
      </c>
      <c r="Q449" s="38">
        <f t="shared" si="83"/>
        <v>86.475000000000009</v>
      </c>
      <c r="R449" s="39">
        <f t="shared" si="84"/>
        <v>2235.3787500000003</v>
      </c>
    </row>
    <row r="450" spans="1:18" ht="25.5" x14ac:dyDescent="0.2">
      <c r="A450" s="83"/>
      <c r="B450" s="84">
        <v>408</v>
      </c>
      <c r="C450" s="30" t="s">
        <v>454</v>
      </c>
      <c r="D450" s="70">
        <v>100143.09</v>
      </c>
      <c r="E450" s="69">
        <v>104609.47</v>
      </c>
      <c r="F450" s="85" t="s">
        <v>30</v>
      </c>
      <c r="G450" s="34">
        <v>3497</v>
      </c>
      <c r="H450" s="86" t="s">
        <v>30</v>
      </c>
      <c r="I450" s="250">
        <v>2273.23</v>
      </c>
      <c r="J450" s="249">
        <v>0</v>
      </c>
      <c r="K450" s="245">
        <f t="shared" si="77"/>
        <v>227.32300000000001</v>
      </c>
      <c r="L450" s="38">
        <f t="shared" si="78"/>
        <v>68.196899999999999</v>
      </c>
      <c r="M450" s="38">
        <f t="shared" si="79"/>
        <v>136.3938</v>
      </c>
      <c r="N450" s="38">
        <f t="shared" si="80"/>
        <v>45.464600000000004</v>
      </c>
      <c r="O450" s="38">
        <f t="shared" si="81"/>
        <v>45.464600000000004</v>
      </c>
      <c r="P450" s="38">
        <f t="shared" si="82"/>
        <v>28.415375000000001</v>
      </c>
      <c r="Q450" s="38">
        <f t="shared" si="83"/>
        <v>113.6615</v>
      </c>
      <c r="R450" s="39">
        <f t="shared" si="84"/>
        <v>2938.1497749999994</v>
      </c>
    </row>
    <row r="451" spans="1:18" ht="25.5" x14ac:dyDescent="0.2">
      <c r="A451" s="83"/>
      <c r="B451" s="84">
        <v>409</v>
      </c>
      <c r="C451" s="30" t="s">
        <v>455</v>
      </c>
      <c r="D451" s="70">
        <v>150214.64000000001</v>
      </c>
      <c r="E451" s="69">
        <v>156914.21</v>
      </c>
      <c r="F451" s="85" t="s">
        <v>30</v>
      </c>
      <c r="G451" s="34">
        <v>3498</v>
      </c>
      <c r="H451" s="86" t="s">
        <v>30</v>
      </c>
      <c r="I451" s="250">
        <v>3408.91</v>
      </c>
      <c r="J451" s="249">
        <v>0</v>
      </c>
      <c r="K451" s="245">
        <f t="shared" si="77"/>
        <v>340.89100000000002</v>
      </c>
      <c r="L451" s="38">
        <f t="shared" si="78"/>
        <v>102.26729999999999</v>
      </c>
      <c r="M451" s="38">
        <f t="shared" si="79"/>
        <v>204.53459999999998</v>
      </c>
      <c r="N451" s="38">
        <f t="shared" si="80"/>
        <v>68.178200000000004</v>
      </c>
      <c r="O451" s="38">
        <f t="shared" si="81"/>
        <v>68.178200000000004</v>
      </c>
      <c r="P451" s="38">
        <f t="shared" si="82"/>
        <v>42.611375000000002</v>
      </c>
      <c r="Q451" s="38">
        <f t="shared" si="83"/>
        <v>170.44550000000001</v>
      </c>
      <c r="R451" s="39">
        <f t="shared" si="84"/>
        <v>4406.0161750000007</v>
      </c>
    </row>
    <row r="452" spans="1:18" ht="25.5" x14ac:dyDescent="0.2">
      <c r="A452" s="83"/>
      <c r="B452" s="84">
        <v>410</v>
      </c>
      <c r="C452" s="30" t="s">
        <v>456</v>
      </c>
      <c r="D452" s="70">
        <v>250357.73</v>
      </c>
      <c r="E452" s="69">
        <v>261523.68</v>
      </c>
      <c r="F452" s="85" t="s">
        <v>30</v>
      </c>
      <c r="G452" s="34">
        <v>3499</v>
      </c>
      <c r="H452" s="86" t="s">
        <v>30</v>
      </c>
      <c r="I452" s="250">
        <v>4166.03</v>
      </c>
      <c r="J452" s="249">
        <v>0</v>
      </c>
      <c r="K452" s="245">
        <f t="shared" si="77"/>
        <v>416.60300000000001</v>
      </c>
      <c r="L452" s="38">
        <f t="shared" si="78"/>
        <v>124.98089999999999</v>
      </c>
      <c r="M452" s="38">
        <f t="shared" si="79"/>
        <v>249.96179999999998</v>
      </c>
      <c r="N452" s="38">
        <f t="shared" si="80"/>
        <v>83.320599999999999</v>
      </c>
      <c r="O452" s="38">
        <f t="shared" si="81"/>
        <v>83.320599999999999</v>
      </c>
      <c r="P452" s="38">
        <f t="shared" si="82"/>
        <v>52.075375000000001</v>
      </c>
      <c r="Q452" s="38">
        <f t="shared" si="83"/>
        <v>208.3015</v>
      </c>
      <c r="R452" s="39">
        <f t="shared" si="84"/>
        <v>5384.5937749999994</v>
      </c>
    </row>
    <row r="453" spans="1:18" ht="25.5" x14ac:dyDescent="0.2">
      <c r="A453" s="83"/>
      <c r="B453" s="84">
        <v>411</v>
      </c>
      <c r="C453" s="30" t="s">
        <v>457</v>
      </c>
      <c r="D453" s="70">
        <v>375536.58</v>
      </c>
      <c r="E453" s="69">
        <v>392285.51</v>
      </c>
      <c r="F453" s="85" t="s">
        <v>30</v>
      </c>
      <c r="G453" s="34">
        <v>3500</v>
      </c>
      <c r="H453" s="86" t="s">
        <v>30</v>
      </c>
      <c r="I453" s="250">
        <v>4923.17</v>
      </c>
      <c r="J453" s="249">
        <v>0</v>
      </c>
      <c r="K453" s="245">
        <f t="shared" si="77"/>
        <v>492.31700000000001</v>
      </c>
      <c r="L453" s="38">
        <f t="shared" si="78"/>
        <v>147.6951</v>
      </c>
      <c r="M453" s="38">
        <f t="shared" si="79"/>
        <v>295.39019999999999</v>
      </c>
      <c r="N453" s="38">
        <f t="shared" si="80"/>
        <v>98.463400000000007</v>
      </c>
      <c r="O453" s="38">
        <f t="shared" si="81"/>
        <v>98.463400000000007</v>
      </c>
      <c r="P453" s="38">
        <f t="shared" si="82"/>
        <v>61.539625000000001</v>
      </c>
      <c r="Q453" s="38">
        <f t="shared" si="83"/>
        <v>246.1585</v>
      </c>
      <c r="R453" s="39">
        <f t="shared" si="84"/>
        <v>6363.1972249999999</v>
      </c>
    </row>
    <row r="454" spans="1:18" ht="25.5" x14ac:dyDescent="0.2">
      <c r="A454" s="83"/>
      <c r="B454" s="84">
        <v>412</v>
      </c>
      <c r="C454" s="30" t="s">
        <v>458</v>
      </c>
      <c r="D454" s="70">
        <v>500715.44</v>
      </c>
      <c r="E454" s="69">
        <v>523047.35</v>
      </c>
      <c r="F454" s="85" t="s">
        <v>30</v>
      </c>
      <c r="G454" s="34">
        <v>3501</v>
      </c>
      <c r="H454" s="86" t="s">
        <v>30</v>
      </c>
      <c r="I454" s="250">
        <v>5680.28</v>
      </c>
      <c r="J454" s="249">
        <v>0</v>
      </c>
      <c r="K454" s="245">
        <f t="shared" si="77"/>
        <v>568.02800000000002</v>
      </c>
      <c r="L454" s="38">
        <f t="shared" si="78"/>
        <v>170.40839999999997</v>
      </c>
      <c r="M454" s="38">
        <f t="shared" si="79"/>
        <v>340.81679999999994</v>
      </c>
      <c r="N454" s="38">
        <f t="shared" si="80"/>
        <v>113.6056</v>
      </c>
      <c r="O454" s="38">
        <f t="shared" si="81"/>
        <v>113.6056</v>
      </c>
      <c r="P454" s="38">
        <f t="shared" si="82"/>
        <v>71.003500000000003</v>
      </c>
      <c r="Q454" s="38">
        <f t="shared" si="83"/>
        <v>284.01400000000001</v>
      </c>
      <c r="R454" s="39">
        <f t="shared" si="84"/>
        <v>7341.7618999999995</v>
      </c>
    </row>
    <row r="455" spans="1:18" ht="25.5" x14ac:dyDescent="0.2">
      <c r="A455" s="83"/>
      <c r="B455" s="84">
        <v>413</v>
      </c>
      <c r="C455" s="30" t="s">
        <v>459</v>
      </c>
      <c r="D455" s="70">
        <v>500715.44</v>
      </c>
      <c r="E455" s="69">
        <v>523047.35</v>
      </c>
      <c r="F455" s="85" t="s">
        <v>30</v>
      </c>
      <c r="G455" s="34">
        <v>3502</v>
      </c>
      <c r="H455" s="86" t="s">
        <v>30</v>
      </c>
      <c r="I455" s="250">
        <v>6062.56</v>
      </c>
      <c r="J455" s="249">
        <v>0</v>
      </c>
      <c r="K455" s="245">
        <f t="shared" si="77"/>
        <v>606.25600000000009</v>
      </c>
      <c r="L455" s="38">
        <f t="shared" si="78"/>
        <v>181.8768</v>
      </c>
      <c r="M455" s="38">
        <f t="shared" si="79"/>
        <v>363.75360000000001</v>
      </c>
      <c r="N455" s="38">
        <f t="shared" si="80"/>
        <v>121.25120000000001</v>
      </c>
      <c r="O455" s="38">
        <f t="shared" si="81"/>
        <v>121.25120000000001</v>
      </c>
      <c r="P455" s="38">
        <f t="shared" si="82"/>
        <v>75.782000000000011</v>
      </c>
      <c r="Q455" s="38">
        <f t="shared" si="83"/>
        <v>303.12800000000004</v>
      </c>
      <c r="R455" s="39">
        <f t="shared" si="84"/>
        <v>7835.8588</v>
      </c>
    </row>
    <row r="456" spans="1:18" ht="28.5" x14ac:dyDescent="0.2">
      <c r="A456" s="1"/>
      <c r="B456" s="84">
        <v>414</v>
      </c>
      <c r="C456" s="30" t="s">
        <v>460</v>
      </c>
      <c r="D456" s="70" t="s">
        <v>67</v>
      </c>
      <c r="E456" s="69" t="s">
        <v>67</v>
      </c>
      <c r="F456" s="33">
        <v>1278</v>
      </c>
      <c r="G456" s="34">
        <v>2993</v>
      </c>
      <c r="H456" s="35" t="s">
        <v>30</v>
      </c>
      <c r="I456" s="250">
        <v>437.95</v>
      </c>
      <c r="J456" s="249">
        <v>19.986642</v>
      </c>
      <c r="K456" s="245">
        <f t="shared" si="77"/>
        <v>43.795000000000002</v>
      </c>
      <c r="L456" s="38">
        <f t="shared" si="78"/>
        <v>13.138499999999999</v>
      </c>
      <c r="M456" s="38">
        <f t="shared" si="79"/>
        <v>26.276999999999997</v>
      </c>
      <c r="N456" s="38">
        <f t="shared" si="80"/>
        <v>8.7590000000000003</v>
      </c>
      <c r="O456" s="38">
        <f t="shared" si="81"/>
        <v>8.7590000000000003</v>
      </c>
      <c r="P456" s="38">
        <f t="shared" si="82"/>
        <v>5.4743750000000002</v>
      </c>
      <c r="Q456" s="38">
        <f t="shared" si="83"/>
        <v>21.897500000000001</v>
      </c>
      <c r="R456" s="39">
        <f t="shared" si="84"/>
        <v>586.03701700000011</v>
      </c>
    </row>
    <row r="457" spans="1:18" ht="28.5" x14ac:dyDescent="0.2">
      <c r="A457" s="1"/>
      <c r="B457" s="84">
        <v>415</v>
      </c>
      <c r="C457" s="30" t="s">
        <v>461</v>
      </c>
      <c r="D457" s="70" t="s">
        <v>67</v>
      </c>
      <c r="E457" s="69" t="s">
        <v>67</v>
      </c>
      <c r="F457" s="33">
        <v>1279</v>
      </c>
      <c r="G457" s="34">
        <v>2994</v>
      </c>
      <c r="H457" s="35" t="s">
        <v>30</v>
      </c>
      <c r="I457" s="250">
        <v>146.59</v>
      </c>
      <c r="J457" s="249">
        <v>0</v>
      </c>
      <c r="K457" s="245">
        <f t="shared" si="77"/>
        <v>14.659000000000001</v>
      </c>
      <c r="L457" s="38">
        <f t="shared" si="78"/>
        <v>4.3976999999999995</v>
      </c>
      <c r="M457" s="38">
        <f t="shared" si="79"/>
        <v>8.795399999999999</v>
      </c>
      <c r="N457" s="38">
        <f t="shared" si="80"/>
        <v>2.9318</v>
      </c>
      <c r="O457" s="38">
        <f t="shared" si="81"/>
        <v>2.9318</v>
      </c>
      <c r="P457" s="38">
        <f t="shared" si="82"/>
        <v>1.8323750000000001</v>
      </c>
      <c r="Q457" s="38">
        <f t="shared" si="83"/>
        <v>7.3295000000000003</v>
      </c>
      <c r="R457" s="39">
        <f t="shared" si="84"/>
        <v>189.46757500000001</v>
      </c>
    </row>
    <row r="458" spans="1:18" ht="28.5" x14ac:dyDescent="0.2">
      <c r="A458" s="83"/>
      <c r="B458" s="84">
        <v>416</v>
      </c>
      <c r="C458" s="30" t="s">
        <v>462</v>
      </c>
      <c r="D458" s="70" t="s">
        <v>67</v>
      </c>
      <c r="E458" s="69" t="s">
        <v>67</v>
      </c>
      <c r="F458" s="33">
        <v>1280</v>
      </c>
      <c r="G458" s="34">
        <v>2995</v>
      </c>
      <c r="H458" s="35" t="s">
        <v>30</v>
      </c>
      <c r="I458" s="250">
        <v>1061.46</v>
      </c>
      <c r="J458" s="249">
        <v>19.986642</v>
      </c>
      <c r="K458" s="245">
        <f t="shared" si="77"/>
        <v>106.14600000000002</v>
      </c>
      <c r="L458" s="38">
        <f t="shared" si="78"/>
        <v>31.843800000000002</v>
      </c>
      <c r="M458" s="38">
        <f t="shared" si="79"/>
        <v>63.687600000000003</v>
      </c>
      <c r="N458" s="38">
        <f t="shared" si="80"/>
        <v>21.229200000000002</v>
      </c>
      <c r="O458" s="38">
        <f t="shared" si="81"/>
        <v>21.229200000000002</v>
      </c>
      <c r="P458" s="38">
        <f t="shared" si="82"/>
        <v>13.268250000000002</v>
      </c>
      <c r="Q458" s="38">
        <f t="shared" si="83"/>
        <v>53.073000000000008</v>
      </c>
      <c r="R458" s="39">
        <f t="shared" si="84"/>
        <v>1391.9236920000003</v>
      </c>
    </row>
    <row r="459" spans="1:18" ht="28.5" x14ac:dyDescent="0.2">
      <c r="A459" s="1"/>
      <c r="B459" s="84">
        <v>417</v>
      </c>
      <c r="C459" s="30" t="s">
        <v>463</v>
      </c>
      <c r="D459" s="70" t="s">
        <v>67</v>
      </c>
      <c r="E459" s="69" t="s">
        <v>67</v>
      </c>
      <c r="F459" s="33">
        <v>1281</v>
      </c>
      <c r="G459" s="34">
        <v>2996</v>
      </c>
      <c r="H459" s="35" t="s">
        <v>30</v>
      </c>
      <c r="I459" s="250">
        <v>532.58000000000004</v>
      </c>
      <c r="J459" s="249">
        <v>19.986642</v>
      </c>
      <c r="K459" s="245">
        <f t="shared" si="77"/>
        <v>53.25800000000001</v>
      </c>
      <c r="L459" s="38">
        <f t="shared" si="78"/>
        <v>15.977400000000001</v>
      </c>
      <c r="M459" s="38">
        <f t="shared" si="79"/>
        <v>31.954800000000002</v>
      </c>
      <c r="N459" s="38">
        <f t="shared" si="80"/>
        <v>10.6516</v>
      </c>
      <c r="O459" s="38">
        <f t="shared" si="81"/>
        <v>10.6516</v>
      </c>
      <c r="P459" s="38">
        <f t="shared" si="82"/>
        <v>6.6572500000000012</v>
      </c>
      <c r="Q459" s="38">
        <f t="shared" si="83"/>
        <v>26.629000000000005</v>
      </c>
      <c r="R459" s="39">
        <f t="shared" si="84"/>
        <v>708.34629200000006</v>
      </c>
    </row>
    <row r="460" spans="1:18" ht="38.25" x14ac:dyDescent="0.2">
      <c r="A460" s="1"/>
      <c r="B460" s="84">
        <v>418</v>
      </c>
      <c r="C460" s="30" t="s">
        <v>464</v>
      </c>
      <c r="D460" s="70" t="s">
        <v>67</v>
      </c>
      <c r="E460" s="69" t="s">
        <v>67</v>
      </c>
      <c r="F460" s="33">
        <v>1282</v>
      </c>
      <c r="G460" s="34">
        <v>2997</v>
      </c>
      <c r="H460" s="35" t="s">
        <v>30</v>
      </c>
      <c r="I460" s="250">
        <v>94.62</v>
      </c>
      <c r="J460" s="249">
        <v>19.986642</v>
      </c>
      <c r="K460" s="245">
        <f t="shared" si="77"/>
        <v>9.4620000000000015</v>
      </c>
      <c r="L460" s="38">
        <f t="shared" si="78"/>
        <v>2.8386</v>
      </c>
      <c r="M460" s="38">
        <f t="shared" si="79"/>
        <v>5.6772</v>
      </c>
      <c r="N460" s="38">
        <f t="shared" si="80"/>
        <v>1.8924000000000001</v>
      </c>
      <c r="O460" s="38">
        <f t="shared" si="81"/>
        <v>1.8924000000000001</v>
      </c>
      <c r="P460" s="38">
        <f t="shared" si="82"/>
        <v>1.1827500000000002</v>
      </c>
      <c r="Q460" s="38">
        <f t="shared" si="83"/>
        <v>4.7310000000000008</v>
      </c>
      <c r="R460" s="39">
        <f t="shared" si="84"/>
        <v>142.28299200000004</v>
      </c>
    </row>
    <row r="461" spans="1:18" ht="28.5" x14ac:dyDescent="0.2">
      <c r="A461" s="1"/>
      <c r="B461" s="84">
        <v>419</v>
      </c>
      <c r="C461" s="30" t="s">
        <v>465</v>
      </c>
      <c r="D461" s="70" t="s">
        <v>67</v>
      </c>
      <c r="E461" s="69" t="s">
        <v>67</v>
      </c>
      <c r="F461" s="33">
        <v>1283</v>
      </c>
      <c r="G461" s="34">
        <v>2998</v>
      </c>
      <c r="H461" s="35" t="s">
        <v>30</v>
      </c>
      <c r="I461" s="250">
        <v>77.94</v>
      </c>
      <c r="J461" s="249">
        <v>0</v>
      </c>
      <c r="K461" s="245">
        <f t="shared" si="77"/>
        <v>7.7940000000000005</v>
      </c>
      <c r="L461" s="38">
        <f t="shared" si="78"/>
        <v>2.3382000000000001</v>
      </c>
      <c r="M461" s="38">
        <f t="shared" si="79"/>
        <v>4.6764000000000001</v>
      </c>
      <c r="N461" s="38">
        <f t="shared" si="80"/>
        <v>1.5588</v>
      </c>
      <c r="O461" s="38">
        <f t="shared" si="81"/>
        <v>1.5588</v>
      </c>
      <c r="P461" s="38">
        <f t="shared" si="82"/>
        <v>0.97425000000000006</v>
      </c>
      <c r="Q461" s="38">
        <f t="shared" si="83"/>
        <v>3.8970000000000002</v>
      </c>
      <c r="R461" s="39">
        <f t="shared" si="84"/>
        <v>100.73745000000001</v>
      </c>
    </row>
    <row r="462" spans="1:18" ht="28.5" x14ac:dyDescent="0.2">
      <c r="A462" s="1"/>
      <c r="B462" s="84">
        <v>420</v>
      </c>
      <c r="C462" s="30" t="s">
        <v>466</v>
      </c>
      <c r="D462" s="70" t="s">
        <v>67</v>
      </c>
      <c r="E462" s="69" t="s">
        <v>67</v>
      </c>
      <c r="F462" s="33">
        <v>1284</v>
      </c>
      <c r="G462" s="34">
        <v>2999</v>
      </c>
      <c r="H462" s="35" t="s">
        <v>30</v>
      </c>
      <c r="I462" s="250">
        <v>189.29</v>
      </c>
      <c r="J462" s="249">
        <v>0</v>
      </c>
      <c r="K462" s="245">
        <f t="shared" si="77"/>
        <v>18.928999999999998</v>
      </c>
      <c r="L462" s="38">
        <f t="shared" si="78"/>
        <v>5.6786999999999992</v>
      </c>
      <c r="M462" s="38">
        <f t="shared" si="79"/>
        <v>11.357399999999998</v>
      </c>
      <c r="N462" s="38">
        <f t="shared" si="80"/>
        <v>3.7858000000000001</v>
      </c>
      <c r="O462" s="38">
        <f t="shared" si="81"/>
        <v>3.7858000000000001</v>
      </c>
      <c r="P462" s="38">
        <f t="shared" si="82"/>
        <v>2.3661249999999998</v>
      </c>
      <c r="Q462" s="38">
        <f t="shared" si="83"/>
        <v>9.4644999999999992</v>
      </c>
      <c r="R462" s="39">
        <f t="shared" si="84"/>
        <v>244.65732499999996</v>
      </c>
    </row>
    <row r="463" spans="1:18" ht="28.5" x14ac:dyDescent="0.2">
      <c r="A463" s="1"/>
      <c r="B463" s="84">
        <v>421</v>
      </c>
      <c r="C463" s="30" t="s">
        <v>467</v>
      </c>
      <c r="D463" s="70" t="s">
        <v>67</v>
      </c>
      <c r="E463" s="69" t="s">
        <v>67</v>
      </c>
      <c r="F463" s="33">
        <v>1285</v>
      </c>
      <c r="G463" s="34">
        <v>3000</v>
      </c>
      <c r="H463" s="35" t="s">
        <v>30</v>
      </c>
      <c r="I463" s="250">
        <v>77.94</v>
      </c>
      <c r="J463" s="249">
        <v>0</v>
      </c>
      <c r="K463" s="245">
        <f t="shared" si="77"/>
        <v>7.7940000000000005</v>
      </c>
      <c r="L463" s="38">
        <f t="shared" si="78"/>
        <v>2.3382000000000001</v>
      </c>
      <c r="M463" s="38">
        <f t="shared" si="79"/>
        <v>4.6764000000000001</v>
      </c>
      <c r="N463" s="38">
        <f t="shared" si="80"/>
        <v>1.5588</v>
      </c>
      <c r="O463" s="38">
        <f t="shared" si="81"/>
        <v>1.5588</v>
      </c>
      <c r="P463" s="38">
        <f t="shared" si="82"/>
        <v>0.97425000000000006</v>
      </c>
      <c r="Q463" s="38">
        <f t="shared" si="83"/>
        <v>3.8970000000000002</v>
      </c>
      <c r="R463" s="39">
        <f t="shared" si="84"/>
        <v>100.73745000000001</v>
      </c>
    </row>
    <row r="464" spans="1:18" ht="28.5" x14ac:dyDescent="0.2">
      <c r="A464" s="1"/>
      <c r="B464" s="84">
        <v>422</v>
      </c>
      <c r="C464" s="30" t="s">
        <v>468</v>
      </c>
      <c r="D464" s="70" t="s">
        <v>67</v>
      </c>
      <c r="E464" s="69" t="s">
        <v>67</v>
      </c>
      <c r="F464" s="33">
        <v>1286</v>
      </c>
      <c r="G464" s="34">
        <v>3001</v>
      </c>
      <c r="H464" s="35" t="s">
        <v>30</v>
      </c>
      <c r="I464" s="250">
        <v>57.53</v>
      </c>
      <c r="J464" s="249">
        <v>19.986642</v>
      </c>
      <c r="K464" s="245">
        <f t="shared" si="77"/>
        <v>5.7530000000000001</v>
      </c>
      <c r="L464" s="38">
        <f t="shared" si="78"/>
        <v>1.7259</v>
      </c>
      <c r="M464" s="38">
        <f t="shared" si="79"/>
        <v>3.4518</v>
      </c>
      <c r="N464" s="38">
        <f t="shared" si="80"/>
        <v>1.1506000000000001</v>
      </c>
      <c r="O464" s="38">
        <f t="shared" si="81"/>
        <v>1.1506000000000001</v>
      </c>
      <c r="P464" s="38">
        <f t="shared" si="82"/>
        <v>0.71912500000000001</v>
      </c>
      <c r="Q464" s="38">
        <f t="shared" si="83"/>
        <v>2.8765000000000001</v>
      </c>
      <c r="R464" s="39">
        <f t="shared" si="84"/>
        <v>94.344166999999999</v>
      </c>
    </row>
    <row r="465" spans="1:18" ht="28.5" x14ac:dyDescent="0.2">
      <c r="A465" s="1"/>
      <c r="B465" s="84">
        <v>423</v>
      </c>
      <c r="C465" s="30" t="s">
        <v>469</v>
      </c>
      <c r="D465" s="70" t="s">
        <v>67</v>
      </c>
      <c r="E465" s="69" t="s">
        <v>67</v>
      </c>
      <c r="F465" s="33">
        <v>1287</v>
      </c>
      <c r="G465" s="34">
        <v>3002</v>
      </c>
      <c r="H465" s="35" t="s">
        <v>30</v>
      </c>
      <c r="I465" s="250">
        <v>0.62</v>
      </c>
      <c r="J465" s="249">
        <v>0.17724200000000001</v>
      </c>
      <c r="K465" s="245">
        <f t="shared" si="77"/>
        <v>6.2E-2</v>
      </c>
      <c r="L465" s="38">
        <f t="shared" si="78"/>
        <v>1.8599999999999998E-2</v>
      </c>
      <c r="M465" s="38">
        <f t="shared" si="79"/>
        <v>3.7199999999999997E-2</v>
      </c>
      <c r="N465" s="38">
        <f t="shared" si="80"/>
        <v>1.24E-2</v>
      </c>
      <c r="O465" s="38">
        <f t="shared" si="81"/>
        <v>1.24E-2</v>
      </c>
      <c r="P465" s="38">
        <f t="shared" si="82"/>
        <v>7.7499999999999999E-3</v>
      </c>
      <c r="Q465" s="38">
        <f t="shared" si="83"/>
        <v>3.1E-2</v>
      </c>
      <c r="R465" s="39">
        <f t="shared" si="84"/>
        <v>0.97859200000000002</v>
      </c>
    </row>
    <row r="466" spans="1:18" ht="28.5" x14ac:dyDescent="0.2">
      <c r="A466" s="1"/>
      <c r="B466" s="84">
        <v>424</v>
      </c>
      <c r="C466" s="30" t="s">
        <v>470</v>
      </c>
      <c r="D466" s="70" t="s">
        <v>67</v>
      </c>
      <c r="E466" s="69" t="s">
        <v>67</v>
      </c>
      <c r="F466" s="33">
        <v>1288</v>
      </c>
      <c r="G466" s="34">
        <v>3003</v>
      </c>
      <c r="H466" s="35" t="s">
        <v>30</v>
      </c>
      <c r="I466" s="250">
        <v>3.72</v>
      </c>
      <c r="J466" s="249">
        <v>0</v>
      </c>
      <c r="K466" s="245">
        <f t="shared" si="77"/>
        <v>0.37200000000000005</v>
      </c>
      <c r="L466" s="38">
        <f t="shared" si="78"/>
        <v>0.1116</v>
      </c>
      <c r="M466" s="38">
        <f t="shared" si="79"/>
        <v>0.22320000000000001</v>
      </c>
      <c r="N466" s="38">
        <f t="shared" si="80"/>
        <v>7.4400000000000008E-2</v>
      </c>
      <c r="O466" s="38">
        <f t="shared" si="81"/>
        <v>7.4400000000000008E-2</v>
      </c>
      <c r="P466" s="38">
        <f t="shared" si="82"/>
        <v>4.6500000000000007E-2</v>
      </c>
      <c r="Q466" s="38">
        <f t="shared" si="83"/>
        <v>0.18600000000000003</v>
      </c>
      <c r="R466" s="39">
        <f t="shared" si="84"/>
        <v>4.8081000000000005</v>
      </c>
    </row>
    <row r="467" spans="1:18" ht="28.5" x14ac:dyDescent="0.2">
      <c r="A467" s="1"/>
      <c r="B467" s="84">
        <v>425</v>
      </c>
      <c r="C467" s="30" t="s">
        <v>471</v>
      </c>
      <c r="D467" s="70" t="s">
        <v>67</v>
      </c>
      <c r="E467" s="69" t="s">
        <v>67</v>
      </c>
      <c r="F467" s="33">
        <v>1429</v>
      </c>
      <c r="G467" s="34">
        <v>3004</v>
      </c>
      <c r="H467" s="35" t="s">
        <v>30</v>
      </c>
      <c r="I467" s="250">
        <v>0</v>
      </c>
      <c r="J467" s="249">
        <v>0</v>
      </c>
      <c r="K467" s="245">
        <f t="shared" si="77"/>
        <v>0</v>
      </c>
      <c r="L467" s="38">
        <f t="shared" si="78"/>
        <v>0</v>
      </c>
      <c r="M467" s="38">
        <f t="shared" si="79"/>
        <v>0</v>
      </c>
      <c r="N467" s="38">
        <f t="shared" si="80"/>
        <v>0</v>
      </c>
      <c r="O467" s="38">
        <f t="shared" si="81"/>
        <v>0</v>
      </c>
      <c r="P467" s="38">
        <f t="shared" si="82"/>
        <v>0</v>
      </c>
      <c r="Q467" s="38">
        <f t="shared" si="83"/>
        <v>0</v>
      </c>
      <c r="R467" s="39">
        <f t="shared" si="84"/>
        <v>0</v>
      </c>
    </row>
    <row r="468" spans="1:18" ht="28.5" x14ac:dyDescent="0.2">
      <c r="A468" s="1"/>
      <c r="B468" s="84">
        <v>426</v>
      </c>
      <c r="C468" s="30" t="s">
        <v>472</v>
      </c>
      <c r="D468" s="70" t="s">
        <v>67</v>
      </c>
      <c r="E468" s="69" t="s">
        <v>67</v>
      </c>
      <c r="F468" s="33">
        <v>1430</v>
      </c>
      <c r="G468" s="34">
        <v>3005</v>
      </c>
      <c r="H468" s="35" t="s">
        <v>30</v>
      </c>
      <c r="I468" s="250">
        <v>0</v>
      </c>
      <c r="J468" s="249">
        <v>0</v>
      </c>
      <c r="K468" s="245">
        <f t="shared" si="77"/>
        <v>0</v>
      </c>
      <c r="L468" s="38">
        <f t="shared" si="78"/>
        <v>0</v>
      </c>
      <c r="M468" s="38">
        <f t="shared" si="79"/>
        <v>0</v>
      </c>
      <c r="N468" s="38">
        <f t="shared" si="80"/>
        <v>0</v>
      </c>
      <c r="O468" s="38">
        <f t="shared" si="81"/>
        <v>0</v>
      </c>
      <c r="P468" s="38">
        <f t="shared" si="82"/>
        <v>0</v>
      </c>
      <c r="Q468" s="38">
        <f t="shared" si="83"/>
        <v>0</v>
      </c>
      <c r="R468" s="39">
        <f t="shared" si="84"/>
        <v>0</v>
      </c>
    </row>
    <row r="469" spans="1:18" ht="28.5" x14ac:dyDescent="0.2">
      <c r="A469" s="1"/>
      <c r="B469" s="84">
        <v>427</v>
      </c>
      <c r="C469" s="30" t="s">
        <v>473</v>
      </c>
      <c r="D469" s="70" t="s">
        <v>67</v>
      </c>
      <c r="E469" s="69" t="s">
        <v>67</v>
      </c>
      <c r="F469" s="33">
        <v>1289</v>
      </c>
      <c r="G469" s="34">
        <v>3006</v>
      </c>
      <c r="H469" s="35" t="s">
        <v>30</v>
      </c>
      <c r="I469" s="250">
        <v>0</v>
      </c>
      <c r="J469" s="249">
        <v>0</v>
      </c>
      <c r="K469" s="245">
        <f t="shared" si="77"/>
        <v>0</v>
      </c>
      <c r="L469" s="38">
        <f t="shared" si="78"/>
        <v>0</v>
      </c>
      <c r="M469" s="38">
        <f t="shared" si="79"/>
        <v>0</v>
      </c>
      <c r="N469" s="38">
        <f t="shared" si="80"/>
        <v>0</v>
      </c>
      <c r="O469" s="38">
        <f t="shared" si="81"/>
        <v>0</v>
      </c>
      <c r="P469" s="38">
        <f t="shared" si="82"/>
        <v>0</v>
      </c>
      <c r="Q469" s="38">
        <f t="shared" si="83"/>
        <v>0</v>
      </c>
      <c r="R469" s="39">
        <f t="shared" si="84"/>
        <v>0</v>
      </c>
    </row>
    <row r="470" spans="1:18" ht="28.5" x14ac:dyDescent="0.2">
      <c r="A470" s="1"/>
      <c r="B470" s="84">
        <v>428</v>
      </c>
      <c r="C470" s="30" t="s">
        <v>474</v>
      </c>
      <c r="D470" s="70" t="s">
        <v>67</v>
      </c>
      <c r="E470" s="69" t="s">
        <v>67</v>
      </c>
      <c r="F470" s="33">
        <v>1684</v>
      </c>
      <c r="G470" s="34">
        <v>3007</v>
      </c>
      <c r="H470" s="35" t="s">
        <v>30</v>
      </c>
      <c r="I470" s="250">
        <v>74.209999999999994</v>
      </c>
      <c r="J470" s="249">
        <v>0</v>
      </c>
      <c r="K470" s="245">
        <f t="shared" si="77"/>
        <v>7.4209999999999994</v>
      </c>
      <c r="L470" s="38">
        <f t="shared" si="78"/>
        <v>2.2262999999999997</v>
      </c>
      <c r="M470" s="38">
        <f t="shared" si="79"/>
        <v>4.4525999999999994</v>
      </c>
      <c r="N470" s="38">
        <f t="shared" si="80"/>
        <v>1.4842</v>
      </c>
      <c r="O470" s="38">
        <f t="shared" si="81"/>
        <v>1.4842</v>
      </c>
      <c r="P470" s="38">
        <f t="shared" si="82"/>
        <v>0.92762499999999992</v>
      </c>
      <c r="Q470" s="38">
        <f t="shared" si="83"/>
        <v>3.7104999999999997</v>
      </c>
      <c r="R470" s="39">
        <f t="shared" si="84"/>
        <v>95.916425000000004</v>
      </c>
    </row>
    <row r="471" spans="1:18" x14ac:dyDescent="0.2">
      <c r="A471" s="1"/>
      <c r="B471" s="187"/>
      <c r="C471" s="187"/>
      <c r="D471" s="187"/>
      <c r="E471" s="187"/>
      <c r="F471" s="187"/>
      <c r="G471" s="187"/>
      <c r="H471" s="187"/>
      <c r="I471" s="187"/>
      <c r="J471" s="252"/>
      <c r="K471" s="187"/>
      <c r="L471" s="187"/>
      <c r="M471" s="187"/>
      <c r="N471" s="187"/>
      <c r="O471" s="187"/>
      <c r="P471" s="187"/>
      <c r="Q471" s="187"/>
      <c r="R471" s="187"/>
    </row>
    <row r="472" spans="1:18" ht="15.75" x14ac:dyDescent="0.2">
      <c r="A472" s="87"/>
      <c r="B472" s="88"/>
      <c r="C472" s="8"/>
      <c r="D472" s="89"/>
      <c r="E472" s="5"/>
      <c r="F472" s="90"/>
      <c r="G472" s="91"/>
      <c r="H472" s="88"/>
      <c r="I472" s="89"/>
      <c r="J472" s="89"/>
    </row>
    <row r="473" spans="1:18" x14ac:dyDescent="0.2">
      <c r="A473" s="87"/>
      <c r="B473" s="229" t="s">
        <v>475</v>
      </c>
      <c r="C473" s="229"/>
      <c r="D473" s="229"/>
      <c r="E473" s="229"/>
      <c r="F473" s="229"/>
      <c r="G473" s="229"/>
      <c r="H473" s="229"/>
      <c r="I473" s="229"/>
      <c r="J473" s="229"/>
    </row>
  </sheetData>
  <mergeCells count="62">
    <mergeCell ref="Q269:Q270"/>
    <mergeCell ref="B407:Q407"/>
    <mergeCell ref="N6:Q9"/>
    <mergeCell ref="B11:J11"/>
    <mergeCell ref="K13:P13"/>
    <mergeCell ref="H240:H241"/>
    <mergeCell ref="B268:J268"/>
    <mergeCell ref="K268:P268"/>
    <mergeCell ref="B262:R262"/>
    <mergeCell ref="B263:K265"/>
    <mergeCell ref="B266:P266"/>
    <mergeCell ref="B2:R3"/>
    <mergeCell ref="B4:R4"/>
    <mergeCell ref="R14:R15"/>
    <mergeCell ref="B235:R235"/>
    <mergeCell ref="B237:J237"/>
    <mergeCell ref="R240:R241"/>
    <mergeCell ref="B239:J239"/>
    <mergeCell ref="K239:P239"/>
    <mergeCell ref="B14:B15"/>
    <mergeCell ref="C14:C15"/>
    <mergeCell ref="D14:D15"/>
    <mergeCell ref="E14:E15"/>
    <mergeCell ref="F14:F15"/>
    <mergeCell ref="G14:G15"/>
    <mergeCell ref="H14:H15"/>
    <mergeCell ref="B240:B241"/>
    <mergeCell ref="C240:C241"/>
    <mergeCell ref="D240:D241"/>
    <mergeCell ref="E240:E241"/>
    <mergeCell ref="F240:F241"/>
    <mergeCell ref="G240:G241"/>
    <mergeCell ref="D412:D413"/>
    <mergeCell ref="E412:E413"/>
    <mergeCell ref="F412:F413"/>
    <mergeCell ref="G412:G413"/>
    <mergeCell ref="H269:H270"/>
    <mergeCell ref="B409:J409"/>
    <mergeCell ref="B411:J411"/>
    <mergeCell ref="K411:P411"/>
    <mergeCell ref="B269:B270"/>
    <mergeCell ref="C269:C270"/>
    <mergeCell ref="D269:D270"/>
    <mergeCell ref="E269:E270"/>
    <mergeCell ref="F269:F270"/>
    <mergeCell ref="G269:G270"/>
    <mergeCell ref="H436:H437"/>
    <mergeCell ref="R436:R437"/>
    <mergeCell ref="B471:R471"/>
    <mergeCell ref="B473:J473"/>
    <mergeCell ref="H412:H413"/>
    <mergeCell ref="R412:R413"/>
    <mergeCell ref="B435:J435"/>
    <mergeCell ref="K435:P435"/>
    <mergeCell ref="B436:B437"/>
    <mergeCell ref="C436:C437"/>
    <mergeCell ref="D436:D437"/>
    <mergeCell ref="E436:E437"/>
    <mergeCell ref="F436:F437"/>
    <mergeCell ref="G436:G437"/>
    <mergeCell ref="B412:B413"/>
    <mergeCell ref="C412:C4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</vt:i4>
      </vt:variant>
    </vt:vector>
  </HeadingPairs>
  <TitlesOfParts>
    <vt:vector size="9" baseType="lpstr">
      <vt:lpstr>Todas_as_Atribuições</vt:lpstr>
      <vt:lpstr>DEL FIACO</vt:lpstr>
      <vt:lpstr>Todas_as_Atribuições!Area_de_impressao</vt:lpstr>
      <vt:lpstr>Todas_as_Atribuições!Print_Area_0</vt:lpstr>
      <vt:lpstr>Todas_as_Atribuições!Print_Area_0_0</vt:lpstr>
      <vt:lpstr>Todas_as_Atribuições!Print_Area_0_0_0</vt:lpstr>
      <vt:lpstr>Todas_as_Atribuições!Print_Area_0_0_0_0</vt:lpstr>
      <vt:lpstr>Todas_as_Atribuições!Print_Area_0_0_0_0_0</vt:lpstr>
      <vt:lpstr>Todas_as_Atribuições!Print_Area_0_0_0_0_0_0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Giovanni Barrelin</cp:lastModifiedBy>
  <cp:revision>72</cp:revision>
  <cp:lastPrinted>2021-12-23T19:31:29Z</cp:lastPrinted>
  <dcterms:created xsi:type="dcterms:W3CDTF">2021-12-21T17:03:45Z</dcterms:created>
  <dcterms:modified xsi:type="dcterms:W3CDTF">2026-01-29T19:04:52Z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